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6F" lockStructure="1"/>
  <bookViews>
    <workbookView xWindow="-5940" yWindow="525" windowWidth="24240" windowHeight="7620"/>
  </bookViews>
  <sheets>
    <sheet name="Summary" sheetId="18" r:id="rId1"/>
    <sheet name="Emerging Tech" sheetId="1" r:id="rId2"/>
    <sheet name="Baseline Tech" sheetId="4" r:id="rId3"/>
  </sheets>
  <externalReferences>
    <externalReference r:id="rId4"/>
  </externalReferences>
  <definedNames>
    <definedName name="_ftn2" localSheetId="0">Summary!$C$23</definedName>
    <definedName name="_ftn3" localSheetId="0">Summary!$C$24</definedName>
    <definedName name="_ftnref1" localSheetId="0">Summary!$C$16</definedName>
    <definedName name="_ftnref2" localSheetId="0">Summary!$C$18</definedName>
    <definedName name="_ftnref3" localSheetId="0">Summary!$C$20</definedName>
    <definedName name="Assemblies">#REF!</definedName>
    <definedName name="AvgEquipC">#REF!</definedName>
    <definedName name="data">#REF!</definedName>
    <definedName name="ElectricianRate">#REF!</definedName>
    <definedName name="FirstBreakDiscount">#REF!</definedName>
    <definedName name="Labor">#REF!</definedName>
    <definedName name="Markup">#REF!</definedName>
    <definedName name="OtherLU">#REF!</definedName>
    <definedName name="RawData">#REF!</definedName>
    <definedName name="SecondBreakDiscount">#REF!</definedName>
    <definedName name="TechnicianRate">#REF!</definedName>
    <definedName name="total">#REF!</definedName>
  </definedNames>
  <calcPr calcId="145621"/>
</workbook>
</file>

<file path=xl/calcChain.xml><?xml version="1.0" encoding="utf-8"?>
<calcChain xmlns="http://schemas.openxmlformats.org/spreadsheetml/2006/main">
  <c r="F50" i="18" l="1"/>
  <c r="F49" i="18"/>
  <c r="F48" i="18"/>
  <c r="F47" i="18"/>
  <c r="F46" i="18"/>
  <c r="F45" i="18"/>
  <c r="F44" i="18"/>
  <c r="F43" i="18"/>
  <c r="F42" i="18"/>
  <c r="F41" i="18"/>
  <c r="E34" i="18" l="1"/>
  <c r="E35" i="18" s="1"/>
  <c r="E36" i="18" s="1"/>
  <c r="E37" i="18" s="1"/>
  <c r="D34" i="18"/>
  <c r="D35" i="18" s="1"/>
  <c r="D36" i="18" s="1"/>
  <c r="D37" i="18" s="1"/>
  <c r="G42" i="18"/>
  <c r="G43" i="18" s="1"/>
  <c r="G44" i="18" s="1"/>
  <c r="G45" i="18" s="1"/>
  <c r="G46" i="18" s="1"/>
  <c r="G47" i="18" s="1"/>
  <c r="G48" i="18" s="1"/>
  <c r="G49" i="18" s="1"/>
  <c r="G50" i="18" s="1"/>
  <c r="H42" i="18"/>
  <c r="H43" i="18" s="1"/>
  <c r="H44" i="18" s="1"/>
  <c r="H45" i="18" s="1"/>
  <c r="H46" i="18" s="1"/>
  <c r="H47" i="18" s="1"/>
  <c r="H48" i="18" s="1"/>
  <c r="H49" i="18" s="1"/>
  <c r="H50" i="18" s="1"/>
  <c r="I42" i="18"/>
  <c r="I43" i="18" s="1"/>
  <c r="I44" i="18" s="1"/>
  <c r="I45" i="18" s="1"/>
  <c r="I46" i="18" s="1"/>
  <c r="I47" i="18" s="1"/>
  <c r="I48" i="18" s="1"/>
  <c r="I49" i="18" s="1"/>
  <c r="I50" i="18" s="1"/>
  <c r="E43" i="18" l="1"/>
  <c r="E47" i="18"/>
  <c r="E42" i="18"/>
  <c r="E50" i="18"/>
  <c r="E41" i="18"/>
  <c r="E44" i="18"/>
  <c r="E48" i="18"/>
  <c r="E45" i="18"/>
  <c r="E49" i="18"/>
  <c r="E46" i="18"/>
  <c r="D41" i="18"/>
  <c r="D44" i="18"/>
  <c r="D48" i="18"/>
  <c r="D45" i="18"/>
  <c r="D49" i="18"/>
  <c r="D43" i="18"/>
  <c r="D47" i="18"/>
  <c r="D42" i="18"/>
  <c r="D46" i="18"/>
  <c r="D50" i="18"/>
</calcChain>
</file>

<file path=xl/sharedStrings.xml><?xml version="1.0" encoding="utf-8"?>
<sst xmlns="http://schemas.openxmlformats.org/spreadsheetml/2006/main" count="244" uniqueCount="105">
  <si>
    <t>Notes</t>
  </si>
  <si>
    <t>Source</t>
  </si>
  <si>
    <t>Date</t>
  </si>
  <si>
    <t>Unit Type</t>
  </si>
  <si>
    <t>Model Number</t>
  </si>
  <si>
    <t>Total Equip Cost</t>
  </si>
  <si>
    <t>Total Installed Cost</t>
  </si>
  <si>
    <t>Type</t>
  </si>
  <si>
    <t>Manufacturer</t>
  </si>
  <si>
    <t>Source Type</t>
  </si>
  <si>
    <t>Reference</t>
  </si>
  <si>
    <t>EM&amp;S</t>
  </si>
  <si>
    <t>5SME59BVA1038</t>
  </si>
  <si>
    <t>5SME59BVA1079</t>
  </si>
  <si>
    <t>5SME59BVA1036</t>
  </si>
  <si>
    <t>5SME59BVA2039</t>
  </si>
  <si>
    <t>5SME59BVA2080</t>
  </si>
  <si>
    <t>5SME59BVA2037</t>
  </si>
  <si>
    <t>SP</t>
  </si>
  <si>
    <t>PSC</t>
  </si>
  <si>
    <t>ECM</t>
  </si>
  <si>
    <t>Efficient Technology</t>
  </si>
  <si>
    <t>Motor Size</t>
  </si>
  <si>
    <t>Shaded pole</t>
  </si>
  <si>
    <t>EC motor, old</t>
  </si>
  <si>
    <t>EC motor, new</t>
  </si>
  <si>
    <t>Q-Sync</t>
  </si>
  <si>
    <t>Motor Type</t>
  </si>
  <si>
    <t>Power Factor</t>
  </si>
  <si>
    <t>Input Power (W)</t>
  </si>
  <si>
    <t>Payback</t>
  </si>
  <si>
    <t>Calc. Q-sync</t>
  </si>
  <si>
    <t>Calc. EC Motor</t>
  </si>
  <si>
    <t>2008 DEER</t>
  </si>
  <si>
    <t>2014 CAMUA</t>
  </si>
  <si>
    <t>delta wattage</t>
  </si>
  <si>
    <t>delta kW</t>
  </si>
  <si>
    <t>delta kWh/yr</t>
  </si>
  <si>
    <t>delta $/yr</t>
  </si>
  <si>
    <t>Web</t>
  </si>
  <si>
    <t>http://www.grainger.com/category/hvac-motors/motors/ecatalog/N-9xz?ssf=3#nav=%2Fcategory%2Fhvac-motors%2Fmotors%2Fecatalog%2FN-9xzZ1z0nw7rZ1yzon7x%3Fssf%3D3</t>
  </si>
  <si>
    <t>ESP-OL50EM1</t>
  </si>
  <si>
    <t>HP</t>
  </si>
  <si>
    <t>ESP-OL60EM2</t>
  </si>
  <si>
    <t>ESP-OL50EMJR21</t>
  </si>
  <si>
    <t>Morrill</t>
  </si>
  <si>
    <t>1/15</t>
  </si>
  <si>
    <t>http://www.grainger.com/product/EM-S-1-15-HP-Unit-Bearing-Motor-23TM13?functionCode=QV2IDP2PCP</t>
  </si>
  <si>
    <t>UTBEC1551BJR1 IND BOX</t>
  </si>
  <si>
    <t>UTBEC1551BJ1 IND BOX</t>
  </si>
  <si>
    <t>UTBEJ1552BJR1 IND BOX</t>
  </si>
  <si>
    <t>UTBEJ1552BJ1 IND BOX</t>
  </si>
  <si>
    <t>http://www.electricmotorwarehouse.com/heatcraft-2531195-refrigeration-motor-1-15-hp-1625-rpm-ccw-230v-century-9216h/#sthash.48afKpiC.dpbs</t>
  </si>
  <si>
    <t>Century</t>
  </si>
  <si>
    <t>Century # 9216H</t>
  </si>
  <si>
    <t>http://www.electricmotorwarehouse.com/mcquay-879-382563b-00-refrigeration-motor-1-15-hp-1000-rpm-115v-century-9400/#sthash.NTZ3ikaD.dpbs</t>
  </si>
  <si>
    <t>Century # 9400</t>
  </si>
  <si>
    <t>http://www.electricmotorwarehouse.com/heatcraft-ecm-refrigeration-motor-1-15-hp-1500-rpm-cw-115v-century-9209l/#sthash.BUJQc6At.dpbs</t>
  </si>
  <si>
    <t>Century # 9209L</t>
  </si>
  <si>
    <t>http://www.electricmotorwarehouse.com/hussman-refrigeration-motor-13-watt-1725-rpm-115v-ecm-design-century-9211/#sthash.16NZtUVt.dpbs</t>
  </si>
  <si>
    <t>Hussman</t>
  </si>
  <si>
    <t>Century # 9211</t>
  </si>
  <si>
    <t>Q-Sync Quoted Cost</t>
  </si>
  <si>
    <t>Baseline Technology</t>
  </si>
  <si>
    <t>Incremental Equip. Cost</t>
  </si>
  <si>
    <t>CA Municipal Utility Association (Palo Alto, 2012)[1]</t>
  </si>
  <si>
    <t>16W to 0.75 HP</t>
  </si>
  <si>
    <t>2010-2012 CPUC Ex Ante Cost Study (released in May 2014)[2]</t>
  </si>
  <si>
    <t>DEER 2008[3]</t>
  </si>
  <si>
    <r>
      <t>[1]</t>
    </r>
    <r>
      <rPr>
        <sz val="10"/>
        <color theme="1"/>
        <rFont val="Palatino Linotype"/>
        <family val="1"/>
      </rPr>
      <t xml:space="preserve"> https://www.cityofpaloalto.org/civicax/filebank/documents/42390</t>
    </r>
  </si>
  <si>
    <t>[2] See Table 3-21 on page 3-83 of 2010-2012 CPUC Ex Ante Measure Cost Study, Itron, 2014: http://www.calmac.org/publications/2010-2012_WO017_Ex_Ante_Measure_Cost_Study_-_Final_Report.pdf</t>
  </si>
  <si>
    <t>[3] See Table 3-21 of the 2010-2012 CPUC Ex Ante Measure Cost Study, Itron, 2014</t>
  </si>
  <si>
    <t>2014 Ex Ante Cost Study</t>
  </si>
  <si>
    <t>9-12W</t>
  </si>
  <si>
    <t>QM Power</t>
  </si>
  <si>
    <t>N/A</t>
  </si>
  <si>
    <t>PJ Piper, QM Power</t>
  </si>
  <si>
    <t>38-50W</t>
  </si>
  <si>
    <t>Cost when sold to contractor</t>
  </si>
  <si>
    <t>Cost when sold directly to end user</t>
  </si>
  <si>
    <t>$100-$125</t>
  </si>
  <si>
    <t>Cost when sold to contractor; total installed cost estimtated by PJ Piper  - $100 for high volume installations and $125 for low volume installations.</t>
  </si>
  <si>
    <t>Cost when sold directly to end user;</t>
  </si>
  <si>
    <t>Cost when sold to end user</t>
  </si>
  <si>
    <t>Motor Eficiency (%)</t>
  </si>
  <si>
    <t>Phone</t>
  </si>
  <si>
    <t>Unit Type*</t>
  </si>
  <si>
    <t>Primary Emerging Technology Data</t>
  </si>
  <si>
    <t>Primary Baseline Technology Data</t>
  </si>
  <si>
    <t>*SP = Shaded Pole,  PSC = Permanent Split Capacitor</t>
  </si>
  <si>
    <t>Q-sync Motor Incremental Cost</t>
  </si>
  <si>
    <t>Data Collected</t>
  </si>
  <si>
    <t>Estimated Pricing of Q-sync Motors</t>
  </si>
  <si>
    <t>Graph of Q-sync Motor Incremental Cost vs. Payback Period</t>
  </si>
  <si>
    <t>Output Power (W)</t>
  </si>
  <si>
    <t>Note about Q-sync Motor Incremental Cost Calculation</t>
  </si>
  <si>
    <t>$169 - 230</t>
  </si>
  <si>
    <t> 12W</t>
  </si>
  <si>
    <t>0.20 HP</t>
  </si>
  <si>
    <t>Full Cost of Q-Sync Motors</t>
  </si>
  <si>
    <t>Full Measure Cost</t>
  </si>
  <si>
    <t>QM Power equipment cost estimate</t>
  </si>
  <si>
    <t>9-12 W</t>
  </si>
  <si>
    <t>Incremental Cost of ECM Motors</t>
  </si>
  <si>
    <t xml:space="preserve">This technology presented challenges in calculating incremental cost and should be updated as Q-Sync motors become widely avaialble.   There are two approaches that estimate pricing for this technology used in the table to the left. First, in an interview, QM Power provided an equipment cost estimate for their 9-12 W motor. Becuase only one manufacturer supplies these motors as of April 2015, ERS sought to use another method to confirm the manufacturer provided pricing. QM power indicated that their pricing policy is to price their motors close to the price of electronically commutated motors (ECMs). With that knowledge, ERS investigated pricing for shaded pole motors (used as the baseline) and ECMs to provide another estimate of incremental cost. The pricing available for the baseline motors includes distribution markups, wheras Q-Sync motors are not yet sold through distribution chains. Supermarket chains were negotiating pilot installations at the time of this study, and ERS will provide an update on market prices as they become available.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</si>
</sst>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
    <numFmt numFmtId="166" formatCode="0.000"/>
    <numFmt numFmtId="167" formatCode="m/d/yy;@"/>
  </numFmts>
  <fonts count="54">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Ariel"/>
    </font>
    <font>
      <b/>
      <sz val="9"/>
      <color theme="1"/>
      <name val="Ariel"/>
    </font>
    <font>
      <sz val="10"/>
      <name val="Arial"/>
      <family val="2"/>
    </font>
    <font>
      <sz val="9"/>
      <color rgb="FF333333"/>
      <name val="Arie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theme="1"/>
      <name val="Arial"/>
      <family val="2"/>
    </font>
    <font>
      <sz val="9"/>
      <color theme="1"/>
      <name val="Arial"/>
      <family val="2"/>
    </font>
    <font>
      <b/>
      <sz val="8"/>
      <color theme="1"/>
      <name val="Arial"/>
      <family val="2"/>
    </font>
    <font>
      <sz val="8"/>
      <color theme="1"/>
      <name val="Arial"/>
      <family val="2"/>
    </font>
    <font>
      <vertAlign val="superscript"/>
      <sz val="10"/>
      <color theme="1"/>
      <name val="Palatino Linotype"/>
      <family val="1"/>
    </font>
    <font>
      <sz val="10"/>
      <color theme="1"/>
      <name val="Palatino Linotype"/>
      <family val="1"/>
    </font>
    <font>
      <b/>
      <sz val="12"/>
      <color theme="1"/>
      <name val="Calibri"/>
      <family val="2"/>
      <scheme val="minor"/>
    </font>
    <font>
      <b/>
      <sz val="9"/>
      <color rgb="FF000000"/>
      <name val="Ariel"/>
    </font>
    <font>
      <sz val="9"/>
      <name val="Ariel"/>
    </font>
    <font>
      <u/>
      <sz val="9"/>
      <color theme="10"/>
      <name val="Ariel"/>
    </font>
    <font>
      <b/>
      <sz val="12"/>
      <color rgb="FF000000"/>
      <name val="Calibri"/>
      <family val="2"/>
      <scheme val="minor"/>
    </font>
    <font>
      <sz val="11"/>
      <name val="Calibri"/>
      <family val="2"/>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CCFFCC"/>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90">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6" fillId="0" borderId="0" applyNumberFormat="0" applyFill="0" applyBorder="0" applyAlignment="0" applyProtection="0"/>
    <xf numFmtId="0" fontId="1" fillId="8"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20" fillId="0" borderId="0" applyNumberFormat="0" applyFill="0" applyBorder="0" applyAlignment="0" applyProtection="0"/>
    <xf numFmtId="0" fontId="23" fillId="0" borderId="0"/>
    <xf numFmtId="44" fontId="23" fillId="0" borderId="0" applyFont="0" applyFill="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39" borderId="0" applyNumberFormat="0" applyBorder="0" applyAlignment="0" applyProtection="0"/>
    <xf numFmtId="0" fontId="25" fillId="42" borderId="0" applyNumberFormat="0" applyBorder="0" applyAlignment="0" applyProtection="0"/>
    <xf numFmtId="0" fontId="25" fillId="45"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3" borderId="0" applyNumberFormat="0" applyBorder="0" applyAlignment="0" applyProtection="0"/>
    <xf numFmtId="0" fontId="27" fillId="37" borderId="0" applyNumberFormat="0" applyBorder="0" applyAlignment="0" applyProtection="0"/>
    <xf numFmtId="0" fontId="28" fillId="54" borderId="11" applyNumberFormat="0" applyAlignment="0" applyProtection="0"/>
    <xf numFmtId="0" fontId="29" fillId="55" borderId="12" applyNumberFormat="0" applyAlignment="0" applyProtection="0"/>
    <xf numFmtId="0" fontId="30" fillId="0" borderId="0" applyNumberFormat="0" applyFill="0" applyBorder="0" applyAlignment="0" applyProtection="0"/>
    <xf numFmtId="0" fontId="31" fillId="38" borderId="0" applyNumberFormat="0" applyBorder="0" applyAlignment="0" applyProtection="0"/>
    <xf numFmtId="0" fontId="32" fillId="0" borderId="13"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41" borderId="11" applyNumberFormat="0" applyAlignment="0" applyProtection="0"/>
    <xf numFmtId="0" fontId="36" fillId="0" borderId="16" applyNumberFormat="0" applyFill="0" applyAlignment="0" applyProtection="0"/>
    <xf numFmtId="0" fontId="37" fillId="5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57" borderId="17" applyNumberFormat="0" applyFont="0" applyAlignment="0" applyProtection="0"/>
    <xf numFmtId="0" fontId="38" fillId="54" borderId="18" applyNumberFormat="0" applyAlignment="0" applyProtection="0"/>
    <xf numFmtId="9" fontId="23" fillId="0" borderId="0" applyFont="0" applyFill="0" applyBorder="0" applyAlignment="0" applyProtection="0"/>
    <xf numFmtId="0" fontId="39" fillId="0" borderId="0" applyNumberForma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0" fontId="1" fillId="0" borderId="0"/>
    <xf numFmtId="0" fontId="1" fillId="0" borderId="0"/>
    <xf numFmtId="44" fontId="23" fillId="0" borderId="0" applyFont="0" applyFill="0" applyBorder="0" applyAlignment="0" applyProtection="0"/>
  </cellStyleXfs>
  <cellXfs count="116">
    <xf numFmtId="0" fontId="0" fillId="0" borderId="0" xfId="0"/>
    <xf numFmtId="0" fontId="2" fillId="0" borderId="0" xfId="0" applyFont="1" applyBorder="1"/>
    <xf numFmtId="164" fontId="0" fillId="0" borderId="0" xfId="1" applyNumberFormat="1" applyFont="1"/>
    <xf numFmtId="0" fontId="0" fillId="0" borderId="0" xfId="0"/>
    <xf numFmtId="0" fontId="0" fillId="0" borderId="0" xfId="0"/>
    <xf numFmtId="0" fontId="0" fillId="0" borderId="0" xfId="0"/>
    <xf numFmtId="165" fontId="0" fillId="0" borderId="0" xfId="0" applyNumberFormat="1" applyAlignment="1">
      <alignment horizontal="center"/>
    </xf>
    <xf numFmtId="0" fontId="43" fillId="35" borderId="20" xfId="0" applyFont="1" applyFill="1" applyBorder="1" applyAlignment="1">
      <alignment horizontal="center" vertical="top"/>
    </xf>
    <xf numFmtId="0" fontId="43" fillId="34" borderId="20" xfId="0" applyFont="1" applyFill="1" applyBorder="1" applyAlignment="1">
      <alignment horizontal="center" vertical="top"/>
    </xf>
    <xf numFmtId="0" fontId="43" fillId="35" borderId="20" xfId="0" applyFont="1" applyFill="1" applyBorder="1" applyAlignment="1">
      <alignment horizontal="left" vertical="top"/>
    </xf>
    <xf numFmtId="0" fontId="43" fillId="34" borderId="20" xfId="0" applyFont="1" applyFill="1" applyBorder="1" applyAlignment="1">
      <alignment horizontal="left" vertical="top"/>
    </xf>
    <xf numFmtId="0" fontId="42" fillId="33" borderId="21" xfId="0" applyFont="1" applyFill="1" applyBorder="1" applyAlignment="1">
      <alignment horizontal="center"/>
    </xf>
    <xf numFmtId="0" fontId="42" fillId="33" borderId="21" xfId="0" applyFont="1" applyFill="1" applyBorder="1" applyAlignment="1">
      <alignment horizontal="left"/>
    </xf>
    <xf numFmtId="0" fontId="21" fillId="35" borderId="22" xfId="0" applyFont="1" applyFill="1" applyBorder="1" applyAlignment="1">
      <alignment horizontal="left"/>
    </xf>
    <xf numFmtId="165" fontId="21" fillId="35" borderId="22" xfId="0" applyNumberFormat="1" applyFont="1" applyFill="1" applyBorder="1" applyAlignment="1">
      <alignment horizontal="center"/>
    </xf>
    <xf numFmtId="0" fontId="21" fillId="35" borderId="22" xfId="0" applyFont="1" applyFill="1" applyBorder="1" applyAlignment="1">
      <alignment horizontal="center"/>
    </xf>
    <xf numFmtId="0" fontId="21" fillId="34" borderId="22" xfId="0" applyFont="1" applyFill="1" applyBorder="1" applyAlignment="1">
      <alignment horizontal="left"/>
    </xf>
    <xf numFmtId="165" fontId="21" fillId="34" borderId="22" xfId="0" applyNumberFormat="1" applyFont="1" applyFill="1" applyBorder="1" applyAlignment="1">
      <alignment horizontal="center"/>
    </xf>
    <xf numFmtId="0" fontId="21" fillId="34" borderId="22" xfId="0" applyFont="1" applyFill="1" applyBorder="1" applyAlignment="1">
      <alignment horizontal="center"/>
    </xf>
    <xf numFmtId="0" fontId="0" fillId="0" borderId="29" xfId="0" applyBorder="1"/>
    <xf numFmtId="0" fontId="44" fillId="33" borderId="24" xfId="0" applyFont="1" applyFill="1" applyBorder="1" applyAlignment="1">
      <alignment horizontal="left" vertical="center"/>
    </xf>
    <xf numFmtId="0" fontId="44" fillId="33" borderId="25" xfId="0" applyFont="1" applyFill="1" applyBorder="1" applyAlignment="1">
      <alignment horizontal="center" vertical="center" wrapText="1"/>
    </xf>
    <xf numFmtId="0" fontId="44" fillId="33" borderId="25" xfId="0" applyFont="1" applyFill="1" applyBorder="1" applyAlignment="1">
      <alignment horizontal="center" vertical="center"/>
    </xf>
    <xf numFmtId="0" fontId="46" fillId="0" borderId="0" xfId="0" applyFont="1" applyAlignment="1">
      <alignment vertical="center"/>
    </xf>
    <xf numFmtId="0" fontId="20" fillId="0" borderId="0" xfId="44" applyAlignment="1">
      <alignment vertical="center"/>
    </xf>
    <xf numFmtId="0" fontId="20" fillId="34" borderId="27" xfId="44" applyFill="1" applyBorder="1" applyAlignment="1">
      <alignment horizontal="left" vertical="center"/>
    </xf>
    <xf numFmtId="166" fontId="0" fillId="0" borderId="29" xfId="0" applyNumberFormat="1" applyBorder="1"/>
    <xf numFmtId="0" fontId="0" fillId="0" borderId="30" xfId="0" applyBorder="1"/>
    <xf numFmtId="0" fontId="0" fillId="0" borderId="23" xfId="0" applyBorder="1"/>
    <xf numFmtId="166" fontId="0" fillId="0" borderId="23" xfId="0" applyNumberFormat="1" applyBorder="1"/>
    <xf numFmtId="0" fontId="43" fillId="34" borderId="1" xfId="0" applyFont="1" applyFill="1" applyBorder="1" applyAlignment="1">
      <alignment horizontal="center" vertical="top"/>
    </xf>
    <xf numFmtId="0" fontId="43" fillId="34" borderId="1" xfId="0" applyFont="1" applyFill="1" applyBorder="1" applyAlignment="1">
      <alignment horizontal="left" vertical="top"/>
    </xf>
    <xf numFmtId="0" fontId="0" fillId="0" borderId="0" xfId="0"/>
    <xf numFmtId="0" fontId="18" fillId="0" borderId="0" xfId="0" applyFont="1"/>
    <xf numFmtId="0" fontId="48" fillId="0" borderId="0" xfId="0" applyFont="1"/>
    <xf numFmtId="0" fontId="21" fillId="34" borderId="31" xfId="0" applyFont="1" applyFill="1" applyBorder="1" applyAlignment="1">
      <alignment horizontal="center" vertical="top"/>
    </xf>
    <xf numFmtId="0" fontId="21" fillId="35" borderId="31" xfId="0" applyFont="1" applyFill="1" applyBorder="1" applyAlignment="1">
      <alignment horizontal="center" vertical="top"/>
    </xf>
    <xf numFmtId="8" fontId="21" fillId="35" borderId="31" xfId="0" applyNumberFormat="1" applyFont="1" applyFill="1" applyBorder="1" applyAlignment="1">
      <alignment horizontal="center" vertical="top"/>
    </xf>
    <xf numFmtId="8" fontId="21" fillId="34" borderId="31" xfId="0" applyNumberFormat="1" applyFont="1" applyFill="1" applyBorder="1" applyAlignment="1">
      <alignment horizontal="center" vertical="top"/>
    </xf>
    <xf numFmtId="0" fontId="49" fillId="33" borderId="33" xfId="0" applyFont="1" applyFill="1" applyBorder="1" applyAlignment="1">
      <alignment horizontal="left" wrapText="1"/>
    </xf>
    <xf numFmtId="0" fontId="49" fillId="33" borderId="33" xfId="0" applyFont="1" applyFill="1" applyBorder="1" applyAlignment="1">
      <alignment horizontal="center" wrapText="1"/>
    </xf>
    <xf numFmtId="164" fontId="49" fillId="33" borderId="33" xfId="1" applyNumberFormat="1" applyFont="1" applyFill="1" applyBorder="1" applyAlignment="1">
      <alignment horizontal="center" wrapText="1"/>
    </xf>
    <xf numFmtId="165" fontId="50" fillId="35" borderId="32" xfId="1" applyNumberFormat="1" applyFont="1" applyFill="1" applyBorder="1" applyAlignment="1">
      <alignment horizontal="center" vertical="top" wrapText="1"/>
    </xf>
    <xf numFmtId="164" fontId="21" fillId="35" borderId="32" xfId="1" applyNumberFormat="1" applyFont="1" applyFill="1" applyBorder="1" applyAlignment="1">
      <alignment horizontal="center" vertical="top" wrapText="1"/>
    </xf>
    <xf numFmtId="0" fontId="21" fillId="35" borderId="32" xfId="0" applyFont="1" applyFill="1" applyBorder="1" applyAlignment="1">
      <alignment horizontal="left" vertical="top"/>
    </xf>
    <xf numFmtId="0" fontId="21" fillId="35" borderId="32" xfId="0" applyFont="1" applyFill="1" applyBorder="1" applyAlignment="1">
      <alignment horizontal="center" vertical="top"/>
    </xf>
    <xf numFmtId="0" fontId="50" fillId="35" borderId="32" xfId="0" applyFont="1" applyFill="1" applyBorder="1" applyAlignment="1">
      <alignment horizontal="center" vertical="top"/>
    </xf>
    <xf numFmtId="49" fontId="50" fillId="35" borderId="32" xfId="0" applyNumberFormat="1" applyFont="1" applyFill="1" applyBorder="1" applyAlignment="1">
      <alignment horizontal="center" vertical="top"/>
    </xf>
    <xf numFmtId="164" fontId="21" fillId="34" borderId="32" xfId="1" applyNumberFormat="1" applyFont="1" applyFill="1" applyBorder="1" applyAlignment="1">
      <alignment horizontal="center" vertical="top" wrapText="1"/>
    </xf>
    <xf numFmtId="0" fontId="21" fillId="34" borderId="32" xfId="0" applyFont="1" applyFill="1" applyBorder="1" applyAlignment="1">
      <alignment horizontal="left" vertical="top"/>
    </xf>
    <xf numFmtId="0" fontId="21" fillId="34" borderId="32" xfId="0" applyFont="1" applyFill="1" applyBorder="1" applyAlignment="1">
      <alignment horizontal="center" vertical="top"/>
    </xf>
    <xf numFmtId="0" fontId="50" fillId="34" borderId="31" xfId="0" applyFont="1" applyFill="1" applyBorder="1" applyAlignment="1">
      <alignment horizontal="center" vertical="top"/>
    </xf>
    <xf numFmtId="165" fontId="50" fillId="34" borderId="31" xfId="1" applyNumberFormat="1" applyFont="1" applyFill="1" applyBorder="1" applyAlignment="1">
      <alignment horizontal="center" vertical="top"/>
    </xf>
    <xf numFmtId="0" fontId="50" fillId="35" borderId="31" xfId="0" applyFont="1" applyFill="1" applyBorder="1" applyAlignment="1">
      <alignment horizontal="center" vertical="top"/>
    </xf>
    <xf numFmtId="165" fontId="50" fillId="35" borderId="31" xfId="1" applyNumberFormat="1" applyFont="1" applyFill="1" applyBorder="1" applyAlignment="1">
      <alignment horizontal="center" vertical="top"/>
    </xf>
    <xf numFmtId="165" fontId="50" fillId="34" borderId="31" xfId="0" applyNumberFormat="1" applyFont="1" applyFill="1" applyBorder="1" applyAlignment="1">
      <alignment horizontal="center" vertical="top"/>
    </xf>
    <xf numFmtId="165" fontId="50" fillId="35" borderId="31" xfId="0" applyNumberFormat="1" applyFont="1" applyFill="1" applyBorder="1" applyAlignment="1">
      <alignment horizontal="center" vertical="top"/>
    </xf>
    <xf numFmtId="6" fontId="50" fillId="34" borderId="31" xfId="0" applyNumberFormat="1" applyFont="1" applyFill="1" applyBorder="1" applyAlignment="1">
      <alignment horizontal="center" vertical="top"/>
    </xf>
    <xf numFmtId="0" fontId="21" fillId="34" borderId="31" xfId="0" applyFont="1" applyFill="1" applyBorder="1" applyAlignment="1">
      <alignment horizontal="left" vertical="top"/>
    </xf>
    <xf numFmtId="0" fontId="21" fillId="35" borderId="31" xfId="0" applyFont="1" applyFill="1" applyBorder="1" applyAlignment="1">
      <alignment horizontal="left" vertical="top"/>
    </xf>
    <xf numFmtId="167" fontId="21" fillId="35" borderId="32" xfId="0" applyNumberFormat="1" applyFont="1" applyFill="1" applyBorder="1" applyAlignment="1">
      <alignment horizontal="center" vertical="top"/>
    </xf>
    <xf numFmtId="167" fontId="21" fillId="34" borderId="32" xfId="0" applyNumberFormat="1" applyFont="1" applyFill="1" applyBorder="1" applyAlignment="1">
      <alignment horizontal="center" vertical="top"/>
    </xf>
    <xf numFmtId="167" fontId="21" fillId="35" borderId="31" xfId="0" applyNumberFormat="1" applyFont="1" applyFill="1" applyBorder="1" applyAlignment="1">
      <alignment horizontal="center" vertical="top"/>
    </xf>
    <xf numFmtId="167" fontId="21" fillId="34" borderId="31" xfId="0" applyNumberFormat="1" applyFont="1" applyFill="1" applyBorder="1" applyAlignment="1">
      <alignment horizontal="center" vertical="top"/>
    </xf>
    <xf numFmtId="165" fontId="21" fillId="34" borderId="31" xfId="1" applyNumberFormat="1" applyFont="1" applyFill="1" applyBorder="1" applyAlignment="1">
      <alignment horizontal="center" vertical="top"/>
    </xf>
    <xf numFmtId="165" fontId="21" fillId="35" borderId="31" xfId="1" applyNumberFormat="1" applyFont="1" applyFill="1" applyBorder="1" applyAlignment="1">
      <alignment horizontal="center" vertical="top"/>
    </xf>
    <xf numFmtId="0" fontId="21" fillId="35" borderId="31" xfId="0" applyFont="1" applyFill="1" applyBorder="1" applyAlignment="1">
      <alignment horizontal="left" vertical="top" wrapText="1"/>
    </xf>
    <xf numFmtId="0" fontId="51" fillId="34" borderId="32" xfId="44" applyFont="1" applyFill="1" applyBorder="1" applyAlignment="1">
      <alignment horizontal="left" vertical="top"/>
    </xf>
    <xf numFmtId="0" fontId="51" fillId="34" borderId="31" xfId="44" applyFont="1" applyFill="1" applyBorder="1" applyAlignment="1">
      <alignment horizontal="left" vertical="top"/>
    </xf>
    <xf numFmtId="0" fontId="52" fillId="0" borderId="0" xfId="0" applyFont="1" applyBorder="1"/>
    <xf numFmtId="0" fontId="0" fillId="0" borderId="0" xfId="0" applyFill="1" applyBorder="1" applyAlignment="1">
      <alignment horizontal="left"/>
    </xf>
    <xf numFmtId="0" fontId="49" fillId="33" borderId="33" xfId="0" applyFont="1" applyFill="1" applyBorder="1" applyAlignment="1">
      <alignment horizontal="left"/>
    </xf>
    <xf numFmtId="0" fontId="24" fillId="35" borderId="32" xfId="0" applyFont="1" applyFill="1" applyBorder="1" applyAlignment="1">
      <alignment horizontal="center" vertical="top"/>
    </xf>
    <xf numFmtId="13" fontId="21" fillId="35" borderId="32" xfId="1" applyNumberFormat="1" applyFont="1" applyFill="1" applyBorder="1" applyAlignment="1">
      <alignment horizontal="center" vertical="top"/>
    </xf>
    <xf numFmtId="165" fontId="21" fillId="35" borderId="32" xfId="1" applyNumberFormat="1" applyFont="1" applyFill="1" applyBorder="1" applyAlignment="1">
      <alignment horizontal="center" vertical="top"/>
    </xf>
    <xf numFmtId="0" fontId="24" fillId="34" borderId="31" xfId="0" applyFont="1" applyFill="1" applyBorder="1" applyAlignment="1">
      <alignment horizontal="center" vertical="top"/>
    </xf>
    <xf numFmtId="13" fontId="21" fillId="34" borderId="32" xfId="1" applyNumberFormat="1" applyFont="1" applyFill="1" applyBorder="1" applyAlignment="1">
      <alignment horizontal="center" vertical="top"/>
    </xf>
    <xf numFmtId="0" fontId="24" fillId="35" borderId="31" xfId="0" applyFont="1" applyFill="1" applyBorder="1" applyAlignment="1">
      <alignment horizontal="center" vertical="top"/>
    </xf>
    <xf numFmtId="0" fontId="0" fillId="0" borderId="0" xfId="0" applyAlignment="1"/>
    <xf numFmtId="0" fontId="51" fillId="35" borderId="32" xfId="44" applyFont="1" applyFill="1" applyBorder="1" applyAlignment="1">
      <alignment horizontal="left" vertical="top"/>
    </xf>
    <xf numFmtId="1" fontId="44" fillId="33" borderId="25" xfId="0" applyNumberFormat="1" applyFont="1" applyFill="1" applyBorder="1" applyAlignment="1">
      <alignment horizontal="center" vertical="center" wrapText="1"/>
    </xf>
    <xf numFmtId="0" fontId="0" fillId="0" borderId="0" xfId="0" applyBorder="1" applyAlignment="1">
      <alignment vertical="top" wrapText="1"/>
    </xf>
    <xf numFmtId="0" fontId="45" fillId="0" borderId="24" xfId="0" applyFont="1" applyBorder="1" applyAlignment="1">
      <alignment horizontal="center" vertical="center"/>
    </xf>
    <xf numFmtId="0" fontId="21" fillId="34" borderId="32" xfId="0" applyFont="1" applyFill="1" applyBorder="1" applyAlignment="1">
      <alignment horizontal="left"/>
    </xf>
    <xf numFmtId="165" fontId="21" fillId="34" borderId="32" xfId="0" applyNumberFormat="1" applyFont="1" applyFill="1" applyBorder="1" applyAlignment="1">
      <alignment horizontal="center"/>
    </xf>
    <xf numFmtId="0" fontId="21" fillId="34" borderId="32" xfId="0" applyFont="1" applyFill="1" applyBorder="1" applyAlignment="1">
      <alignment horizontal="center"/>
    </xf>
    <xf numFmtId="0" fontId="22" fillId="33" borderId="33" xfId="0" applyFont="1" applyFill="1" applyBorder="1" applyAlignment="1">
      <alignment horizontal="left"/>
    </xf>
    <xf numFmtId="0" fontId="22" fillId="33" borderId="33" xfId="0" applyFont="1" applyFill="1" applyBorder="1" applyAlignment="1">
      <alignment horizontal="center" wrapText="1"/>
    </xf>
    <xf numFmtId="0" fontId="20" fillId="0" borderId="26" xfId="44" applyBorder="1" applyAlignment="1">
      <alignment horizontal="left" vertical="center"/>
    </xf>
    <xf numFmtId="0" fontId="20" fillId="0" borderId="27" xfId="44" applyBorder="1" applyAlignment="1">
      <alignment horizontal="left"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0"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45" fillId="34" borderId="27" xfId="0" applyFont="1" applyFill="1" applyBorder="1" applyAlignment="1">
      <alignment horizontal="center" vertical="center"/>
    </xf>
    <xf numFmtId="6" fontId="45" fillId="34" borderId="27" xfId="0" applyNumberFormat="1" applyFont="1" applyFill="1" applyBorder="1" applyAlignment="1">
      <alignment horizontal="center" vertical="center"/>
    </xf>
    <xf numFmtId="1" fontId="45" fillId="34" borderId="27" xfId="0" applyNumberFormat="1" applyFont="1" applyFill="1" applyBorder="1" applyAlignment="1">
      <alignment horizontal="center" vertical="center"/>
    </xf>
    <xf numFmtId="1" fontId="45" fillId="0" borderId="27" xfId="0" applyNumberFormat="1" applyFont="1" applyBorder="1" applyAlignment="1">
      <alignment horizontal="center" vertical="center"/>
    </xf>
    <xf numFmtId="1" fontId="45" fillId="0" borderId="28" xfId="0" applyNumberFormat="1" applyFont="1" applyBorder="1" applyAlignment="1">
      <alignment horizontal="center" vertical="center"/>
    </xf>
    <xf numFmtId="0" fontId="20" fillId="0" borderId="28" xfId="44" applyBorder="1" applyAlignment="1">
      <alignment horizontal="left" vertical="center"/>
    </xf>
    <xf numFmtId="0" fontId="45" fillId="0" borderId="28" xfId="0" applyFont="1" applyBorder="1" applyAlignment="1">
      <alignment horizontal="center" vertical="center"/>
    </xf>
    <xf numFmtId="6" fontId="45" fillId="0" borderId="27" xfId="0" applyNumberFormat="1" applyFont="1" applyBorder="1" applyAlignment="1">
      <alignment horizontal="center" vertical="center"/>
    </xf>
    <xf numFmtId="6" fontId="45" fillId="0" borderId="28" xfId="0" applyNumberFormat="1" applyFont="1" applyBorder="1" applyAlignment="1">
      <alignment horizontal="center" vertical="center"/>
    </xf>
    <xf numFmtId="6" fontId="45" fillId="0" borderId="26" xfId="0" applyNumberFormat="1" applyFont="1" applyBorder="1" applyAlignment="1">
      <alignment horizontal="center" vertical="center"/>
    </xf>
    <xf numFmtId="0" fontId="42" fillId="33" borderId="30" xfId="0" applyFont="1" applyFill="1" applyBorder="1" applyAlignment="1">
      <alignment horizontal="left"/>
    </xf>
    <xf numFmtId="0" fontId="42" fillId="33" borderId="42" xfId="0" applyFont="1" applyFill="1" applyBorder="1" applyAlignment="1">
      <alignment horizontal="left"/>
    </xf>
    <xf numFmtId="0" fontId="42" fillId="33" borderId="43" xfId="0" applyFont="1" applyFill="1" applyBorder="1" applyAlignment="1">
      <alignment horizontal="left"/>
    </xf>
    <xf numFmtId="1" fontId="45" fillId="0" borderId="26" xfId="0" applyNumberFormat="1" applyFont="1" applyBorder="1" applyAlignment="1">
      <alignment horizontal="center" vertical="center"/>
    </xf>
    <xf numFmtId="0" fontId="53" fillId="0" borderId="24" xfId="44" applyFont="1" applyBorder="1" applyAlignment="1">
      <alignment horizontal="left" vertical="center"/>
    </xf>
  </cellXfs>
  <cellStyles count="1990">
    <cellStyle name="20% - Accent1" xfId="21" builtinId="30" customBuiltin="1"/>
    <cellStyle name="20% - Accent1 2" xfId="47"/>
    <cellStyle name="20% - Accent2" xfId="25" builtinId="34" customBuiltin="1"/>
    <cellStyle name="20% - Accent2 2" xfId="48"/>
    <cellStyle name="20% - Accent3" xfId="29" builtinId="38" customBuiltin="1"/>
    <cellStyle name="20% - Accent3 2" xfId="49"/>
    <cellStyle name="20% - Accent4" xfId="33" builtinId="42" customBuiltin="1"/>
    <cellStyle name="20% - Accent4 2" xfId="50"/>
    <cellStyle name="20% - Accent5" xfId="37" builtinId="46" customBuiltin="1"/>
    <cellStyle name="20% - Accent5 2" xfId="51"/>
    <cellStyle name="20% - Accent6" xfId="41" builtinId="50" customBuiltin="1"/>
    <cellStyle name="20% - Accent6 2" xfId="52"/>
    <cellStyle name="40% - Accent1" xfId="22" builtinId="31" customBuiltin="1"/>
    <cellStyle name="40% - Accent1 2" xfId="53"/>
    <cellStyle name="40% - Accent2" xfId="26" builtinId="35" customBuiltin="1"/>
    <cellStyle name="40% - Accent2 2" xfId="54"/>
    <cellStyle name="40% - Accent3" xfId="30" builtinId="39" customBuiltin="1"/>
    <cellStyle name="40% - Accent3 2" xfId="55"/>
    <cellStyle name="40% - Accent4" xfId="34" builtinId="43" customBuiltin="1"/>
    <cellStyle name="40% - Accent4 2" xfId="56"/>
    <cellStyle name="40% - Accent5" xfId="38" builtinId="47" customBuiltin="1"/>
    <cellStyle name="40% - Accent5 2" xfId="57"/>
    <cellStyle name="40% - Accent6" xfId="42" builtinId="51" customBuiltin="1"/>
    <cellStyle name="40% - Accent6 2" xfId="58"/>
    <cellStyle name="60% - Accent1" xfId="23" builtinId="32" customBuiltin="1"/>
    <cellStyle name="60% - Accent1 2" xfId="59"/>
    <cellStyle name="60% - Accent2" xfId="27" builtinId="36" customBuiltin="1"/>
    <cellStyle name="60% - Accent2 2" xfId="60"/>
    <cellStyle name="60% - Accent3" xfId="31" builtinId="40" customBuiltin="1"/>
    <cellStyle name="60% - Accent3 2" xfId="61"/>
    <cellStyle name="60% - Accent4" xfId="35" builtinId="44" customBuiltin="1"/>
    <cellStyle name="60% - Accent4 2" xfId="62"/>
    <cellStyle name="60% - Accent5" xfId="39" builtinId="48" customBuiltin="1"/>
    <cellStyle name="60% - Accent5 2" xfId="63"/>
    <cellStyle name="60% - Accent6" xfId="43" builtinId="52" customBuiltin="1"/>
    <cellStyle name="60% - Accent6 2" xfId="64"/>
    <cellStyle name="Accent1" xfId="20" builtinId="29" customBuiltin="1"/>
    <cellStyle name="Accent1 2" xfId="65"/>
    <cellStyle name="Accent2" xfId="24" builtinId="33" customBuiltin="1"/>
    <cellStyle name="Accent2 2" xfId="66"/>
    <cellStyle name="Accent3" xfId="28" builtinId="37" customBuiltin="1"/>
    <cellStyle name="Accent3 2" xfId="67"/>
    <cellStyle name="Accent4" xfId="32" builtinId="41" customBuiltin="1"/>
    <cellStyle name="Accent4 2" xfId="68"/>
    <cellStyle name="Accent5" xfId="36" builtinId="45" customBuiltin="1"/>
    <cellStyle name="Accent5 2" xfId="69"/>
    <cellStyle name="Accent6" xfId="40" builtinId="49" customBuiltin="1"/>
    <cellStyle name="Accent6 2" xfId="70"/>
    <cellStyle name="Bad" xfId="9" builtinId="27" customBuiltin="1"/>
    <cellStyle name="Bad 2" xfId="71"/>
    <cellStyle name="Calculation" xfId="13" builtinId="22" customBuiltin="1"/>
    <cellStyle name="Calculation 2" xfId="72"/>
    <cellStyle name="Check Cell" xfId="15" builtinId="23" customBuiltin="1"/>
    <cellStyle name="Check Cell 2" xfId="73"/>
    <cellStyle name="Currency" xfId="1" builtinId="4"/>
    <cellStyle name="Currency 2" xfId="46"/>
    <cellStyle name="Currency 3" xfId="1989"/>
    <cellStyle name="Explanatory Text" xfId="18" builtinId="53" customBuiltin="1"/>
    <cellStyle name="Explanatory Text 2" xfId="74"/>
    <cellStyle name="Good" xfId="8" builtinId="26" customBuiltin="1"/>
    <cellStyle name="Good 2" xfId="75"/>
    <cellStyle name="Heading 1" xfId="4" builtinId="16" customBuiltin="1"/>
    <cellStyle name="Heading 1 2" xfId="76"/>
    <cellStyle name="Heading 2" xfId="5" builtinId="17" customBuiltin="1"/>
    <cellStyle name="Heading 2 2" xfId="77"/>
    <cellStyle name="Heading 3" xfId="6" builtinId="18" customBuiltin="1"/>
    <cellStyle name="Heading 3 2" xfId="78"/>
    <cellStyle name="Heading 4" xfId="7" builtinId="19" customBuiltin="1"/>
    <cellStyle name="Heading 4 2" xfId="79"/>
    <cellStyle name="Hyperlink" xfId="44" builtinId="8"/>
    <cellStyle name="Input" xfId="11" builtinId="20" customBuiltin="1"/>
    <cellStyle name="Input 2" xfId="80"/>
    <cellStyle name="Linked Cell" xfId="14" builtinId="24" customBuiltin="1"/>
    <cellStyle name="Linked Cell 2" xfId="81"/>
    <cellStyle name="Neutral" xfId="10" builtinId="28" customBuiltin="1"/>
    <cellStyle name="Neutral 2" xfId="82"/>
    <cellStyle name="Normal" xfId="0" builtinId="0"/>
    <cellStyle name="Normal 2" xfId="2"/>
    <cellStyle name="Normal 2 10" xfId="83"/>
    <cellStyle name="Normal 2 10 10" xfId="84"/>
    <cellStyle name="Normal 2 10 11" xfId="85"/>
    <cellStyle name="Normal 2 10 12" xfId="86"/>
    <cellStyle name="Normal 2 10 13" xfId="87"/>
    <cellStyle name="Normal 2 10 14" xfId="88"/>
    <cellStyle name="Normal 2 10 15" xfId="89"/>
    <cellStyle name="Normal 2 10 16" xfId="90"/>
    <cellStyle name="Normal 2 10 17" xfId="91"/>
    <cellStyle name="Normal 2 10 18" xfId="92"/>
    <cellStyle name="Normal 2 10 19" xfId="93"/>
    <cellStyle name="Normal 2 10 2" xfId="94"/>
    <cellStyle name="Normal 2 10 20" xfId="95"/>
    <cellStyle name="Normal 2 10 21" xfId="96"/>
    <cellStyle name="Normal 2 10 22" xfId="97"/>
    <cellStyle name="Normal 2 10 23" xfId="98"/>
    <cellStyle name="Normal 2 10 3" xfId="99"/>
    <cellStyle name="Normal 2 10 4" xfId="100"/>
    <cellStyle name="Normal 2 10 5" xfId="101"/>
    <cellStyle name="Normal 2 10 6" xfId="102"/>
    <cellStyle name="Normal 2 10 7" xfId="103"/>
    <cellStyle name="Normal 2 10 8" xfId="104"/>
    <cellStyle name="Normal 2 10 9" xfId="105"/>
    <cellStyle name="Normal 2 11" xfId="106"/>
    <cellStyle name="Normal 2 11 10" xfId="107"/>
    <cellStyle name="Normal 2 11 11" xfId="108"/>
    <cellStyle name="Normal 2 11 12" xfId="109"/>
    <cellStyle name="Normal 2 11 13" xfId="110"/>
    <cellStyle name="Normal 2 11 14" xfId="111"/>
    <cellStyle name="Normal 2 11 15" xfId="112"/>
    <cellStyle name="Normal 2 11 16" xfId="113"/>
    <cellStyle name="Normal 2 11 17" xfId="114"/>
    <cellStyle name="Normal 2 11 18" xfId="115"/>
    <cellStyle name="Normal 2 11 19" xfId="116"/>
    <cellStyle name="Normal 2 11 2" xfId="117"/>
    <cellStyle name="Normal 2 11 20" xfId="118"/>
    <cellStyle name="Normal 2 11 21" xfId="119"/>
    <cellStyle name="Normal 2 11 22" xfId="120"/>
    <cellStyle name="Normal 2 11 23" xfId="121"/>
    <cellStyle name="Normal 2 11 3" xfId="122"/>
    <cellStyle name="Normal 2 11 4" xfId="123"/>
    <cellStyle name="Normal 2 11 5" xfId="124"/>
    <cellStyle name="Normal 2 11 6" xfId="125"/>
    <cellStyle name="Normal 2 11 7" xfId="126"/>
    <cellStyle name="Normal 2 11 8" xfId="127"/>
    <cellStyle name="Normal 2 11 9" xfId="128"/>
    <cellStyle name="Normal 2 12" xfId="129"/>
    <cellStyle name="Normal 2 12 10" xfId="130"/>
    <cellStyle name="Normal 2 12 11" xfId="131"/>
    <cellStyle name="Normal 2 12 12" xfId="132"/>
    <cellStyle name="Normal 2 12 13" xfId="133"/>
    <cellStyle name="Normal 2 12 14" xfId="134"/>
    <cellStyle name="Normal 2 12 15" xfId="135"/>
    <cellStyle name="Normal 2 12 16" xfId="136"/>
    <cellStyle name="Normal 2 12 17" xfId="137"/>
    <cellStyle name="Normal 2 12 18" xfId="138"/>
    <cellStyle name="Normal 2 12 19" xfId="139"/>
    <cellStyle name="Normal 2 12 2" xfId="140"/>
    <cellStyle name="Normal 2 12 20" xfId="141"/>
    <cellStyle name="Normal 2 12 21" xfId="142"/>
    <cellStyle name="Normal 2 12 22" xfId="143"/>
    <cellStyle name="Normal 2 12 23" xfId="144"/>
    <cellStyle name="Normal 2 12 3" xfId="145"/>
    <cellStyle name="Normal 2 12 4" xfId="146"/>
    <cellStyle name="Normal 2 12 5" xfId="147"/>
    <cellStyle name="Normal 2 12 6" xfId="148"/>
    <cellStyle name="Normal 2 12 7" xfId="149"/>
    <cellStyle name="Normal 2 12 8" xfId="150"/>
    <cellStyle name="Normal 2 12 9" xfId="151"/>
    <cellStyle name="Normal 2 13" xfId="152"/>
    <cellStyle name="Normal 2 13 10" xfId="153"/>
    <cellStyle name="Normal 2 13 11" xfId="154"/>
    <cellStyle name="Normal 2 13 12" xfId="155"/>
    <cellStyle name="Normal 2 13 13" xfId="156"/>
    <cellStyle name="Normal 2 13 14" xfId="157"/>
    <cellStyle name="Normal 2 13 15" xfId="158"/>
    <cellStyle name="Normal 2 13 16" xfId="159"/>
    <cellStyle name="Normal 2 13 17" xfId="160"/>
    <cellStyle name="Normal 2 13 18" xfId="161"/>
    <cellStyle name="Normal 2 13 19" xfId="162"/>
    <cellStyle name="Normal 2 13 2" xfId="163"/>
    <cellStyle name="Normal 2 13 20" xfId="164"/>
    <cellStyle name="Normal 2 13 21" xfId="165"/>
    <cellStyle name="Normal 2 13 22" xfId="166"/>
    <cellStyle name="Normal 2 13 23" xfId="167"/>
    <cellStyle name="Normal 2 13 3" xfId="168"/>
    <cellStyle name="Normal 2 13 4" xfId="169"/>
    <cellStyle name="Normal 2 13 5" xfId="170"/>
    <cellStyle name="Normal 2 13 6" xfId="171"/>
    <cellStyle name="Normal 2 13 7" xfId="172"/>
    <cellStyle name="Normal 2 13 8" xfId="173"/>
    <cellStyle name="Normal 2 13 9" xfId="174"/>
    <cellStyle name="Normal 2 14" xfId="175"/>
    <cellStyle name="Normal 2 14 10" xfId="176"/>
    <cellStyle name="Normal 2 14 11" xfId="177"/>
    <cellStyle name="Normal 2 14 12" xfId="178"/>
    <cellStyle name="Normal 2 14 13" xfId="179"/>
    <cellStyle name="Normal 2 14 14" xfId="180"/>
    <cellStyle name="Normal 2 14 15" xfId="181"/>
    <cellStyle name="Normal 2 14 16" xfId="182"/>
    <cellStyle name="Normal 2 14 17" xfId="183"/>
    <cellStyle name="Normal 2 14 18" xfId="184"/>
    <cellStyle name="Normal 2 14 19" xfId="185"/>
    <cellStyle name="Normal 2 14 2" xfId="186"/>
    <cellStyle name="Normal 2 14 20" xfId="187"/>
    <cellStyle name="Normal 2 14 21" xfId="188"/>
    <cellStyle name="Normal 2 14 22" xfId="189"/>
    <cellStyle name="Normal 2 14 23" xfId="190"/>
    <cellStyle name="Normal 2 14 3" xfId="191"/>
    <cellStyle name="Normal 2 14 4" xfId="192"/>
    <cellStyle name="Normal 2 14 5" xfId="193"/>
    <cellStyle name="Normal 2 14 6" xfId="194"/>
    <cellStyle name="Normal 2 14 7" xfId="195"/>
    <cellStyle name="Normal 2 14 8" xfId="196"/>
    <cellStyle name="Normal 2 14 9" xfId="197"/>
    <cellStyle name="Normal 2 15" xfId="198"/>
    <cellStyle name="Normal 2 15 10" xfId="199"/>
    <cellStyle name="Normal 2 15 11" xfId="200"/>
    <cellStyle name="Normal 2 15 12" xfId="201"/>
    <cellStyle name="Normal 2 15 13" xfId="202"/>
    <cellStyle name="Normal 2 15 14" xfId="203"/>
    <cellStyle name="Normal 2 15 15" xfId="204"/>
    <cellStyle name="Normal 2 15 16" xfId="205"/>
    <cellStyle name="Normal 2 15 17" xfId="206"/>
    <cellStyle name="Normal 2 15 18" xfId="207"/>
    <cellStyle name="Normal 2 15 19" xfId="208"/>
    <cellStyle name="Normal 2 15 2" xfId="209"/>
    <cellStyle name="Normal 2 15 20" xfId="210"/>
    <cellStyle name="Normal 2 15 21" xfId="211"/>
    <cellStyle name="Normal 2 15 22" xfId="212"/>
    <cellStyle name="Normal 2 15 23" xfId="213"/>
    <cellStyle name="Normal 2 15 3" xfId="214"/>
    <cellStyle name="Normal 2 15 4" xfId="215"/>
    <cellStyle name="Normal 2 15 5" xfId="216"/>
    <cellStyle name="Normal 2 15 6" xfId="217"/>
    <cellStyle name="Normal 2 15 7" xfId="218"/>
    <cellStyle name="Normal 2 15 8" xfId="219"/>
    <cellStyle name="Normal 2 15 9" xfId="220"/>
    <cellStyle name="Normal 2 16" xfId="221"/>
    <cellStyle name="Normal 2 16 10" xfId="222"/>
    <cellStyle name="Normal 2 16 11" xfId="223"/>
    <cellStyle name="Normal 2 16 12" xfId="224"/>
    <cellStyle name="Normal 2 16 13" xfId="225"/>
    <cellStyle name="Normal 2 16 14" xfId="226"/>
    <cellStyle name="Normal 2 16 15" xfId="227"/>
    <cellStyle name="Normal 2 16 16" xfId="228"/>
    <cellStyle name="Normal 2 16 17" xfId="229"/>
    <cellStyle name="Normal 2 16 18" xfId="230"/>
    <cellStyle name="Normal 2 16 19" xfId="231"/>
    <cellStyle name="Normal 2 16 2" xfId="232"/>
    <cellStyle name="Normal 2 16 20" xfId="233"/>
    <cellStyle name="Normal 2 16 21" xfId="234"/>
    <cellStyle name="Normal 2 16 22" xfId="235"/>
    <cellStyle name="Normal 2 16 23" xfId="236"/>
    <cellStyle name="Normal 2 16 3" xfId="237"/>
    <cellStyle name="Normal 2 16 4" xfId="238"/>
    <cellStyle name="Normal 2 16 5" xfId="239"/>
    <cellStyle name="Normal 2 16 6" xfId="240"/>
    <cellStyle name="Normal 2 16 7" xfId="241"/>
    <cellStyle name="Normal 2 16 8" xfId="242"/>
    <cellStyle name="Normal 2 16 9" xfId="243"/>
    <cellStyle name="Normal 2 17" xfId="244"/>
    <cellStyle name="Normal 2 17 10" xfId="245"/>
    <cellStyle name="Normal 2 17 11" xfId="246"/>
    <cellStyle name="Normal 2 17 12" xfId="247"/>
    <cellStyle name="Normal 2 17 13" xfId="248"/>
    <cellStyle name="Normal 2 17 14" xfId="249"/>
    <cellStyle name="Normal 2 17 15" xfId="250"/>
    <cellStyle name="Normal 2 17 16" xfId="251"/>
    <cellStyle name="Normal 2 17 17" xfId="252"/>
    <cellStyle name="Normal 2 17 18" xfId="253"/>
    <cellStyle name="Normal 2 17 19" xfId="254"/>
    <cellStyle name="Normal 2 17 2" xfId="255"/>
    <cellStyle name="Normal 2 17 20" xfId="256"/>
    <cellStyle name="Normal 2 17 21" xfId="257"/>
    <cellStyle name="Normal 2 17 22" xfId="258"/>
    <cellStyle name="Normal 2 17 23" xfId="259"/>
    <cellStyle name="Normal 2 17 3" xfId="260"/>
    <cellStyle name="Normal 2 17 4" xfId="261"/>
    <cellStyle name="Normal 2 17 5" xfId="262"/>
    <cellStyle name="Normal 2 17 6" xfId="263"/>
    <cellStyle name="Normal 2 17 7" xfId="264"/>
    <cellStyle name="Normal 2 17 8" xfId="265"/>
    <cellStyle name="Normal 2 17 9" xfId="266"/>
    <cellStyle name="Normal 2 18" xfId="267"/>
    <cellStyle name="Normal 2 18 10" xfId="268"/>
    <cellStyle name="Normal 2 18 11" xfId="269"/>
    <cellStyle name="Normal 2 18 12" xfId="270"/>
    <cellStyle name="Normal 2 18 13" xfId="271"/>
    <cellStyle name="Normal 2 18 14" xfId="272"/>
    <cellStyle name="Normal 2 18 15" xfId="273"/>
    <cellStyle name="Normal 2 18 16" xfId="274"/>
    <cellStyle name="Normal 2 18 17" xfId="275"/>
    <cellStyle name="Normal 2 18 18" xfId="276"/>
    <cellStyle name="Normal 2 18 19" xfId="277"/>
    <cellStyle name="Normal 2 18 2" xfId="278"/>
    <cellStyle name="Normal 2 18 20" xfId="279"/>
    <cellStyle name="Normal 2 18 21" xfId="280"/>
    <cellStyle name="Normal 2 18 22" xfId="281"/>
    <cellStyle name="Normal 2 18 23" xfId="282"/>
    <cellStyle name="Normal 2 18 3" xfId="283"/>
    <cellStyle name="Normal 2 18 4" xfId="284"/>
    <cellStyle name="Normal 2 18 5" xfId="285"/>
    <cellStyle name="Normal 2 18 6" xfId="286"/>
    <cellStyle name="Normal 2 18 7" xfId="287"/>
    <cellStyle name="Normal 2 18 8" xfId="288"/>
    <cellStyle name="Normal 2 18 9" xfId="289"/>
    <cellStyle name="Normal 2 19" xfId="290"/>
    <cellStyle name="Normal 2 19 10" xfId="291"/>
    <cellStyle name="Normal 2 19 11" xfId="292"/>
    <cellStyle name="Normal 2 19 12" xfId="293"/>
    <cellStyle name="Normal 2 19 13" xfId="294"/>
    <cellStyle name="Normal 2 19 14" xfId="295"/>
    <cellStyle name="Normal 2 19 15" xfId="296"/>
    <cellStyle name="Normal 2 19 16" xfId="297"/>
    <cellStyle name="Normal 2 19 17" xfId="298"/>
    <cellStyle name="Normal 2 19 18" xfId="299"/>
    <cellStyle name="Normal 2 19 19" xfId="300"/>
    <cellStyle name="Normal 2 19 2" xfId="301"/>
    <cellStyle name="Normal 2 19 20" xfId="302"/>
    <cellStyle name="Normal 2 19 21" xfId="303"/>
    <cellStyle name="Normal 2 19 22" xfId="304"/>
    <cellStyle name="Normal 2 19 23" xfId="305"/>
    <cellStyle name="Normal 2 19 3" xfId="306"/>
    <cellStyle name="Normal 2 19 4" xfId="307"/>
    <cellStyle name="Normal 2 19 5" xfId="308"/>
    <cellStyle name="Normal 2 19 6" xfId="309"/>
    <cellStyle name="Normal 2 19 7" xfId="310"/>
    <cellStyle name="Normal 2 19 8" xfId="311"/>
    <cellStyle name="Normal 2 19 9" xfId="312"/>
    <cellStyle name="Normal 2 2" xfId="45"/>
    <cellStyle name="Normal 2 20" xfId="313"/>
    <cellStyle name="Normal 2 20 10" xfId="314"/>
    <cellStyle name="Normal 2 20 11" xfId="315"/>
    <cellStyle name="Normal 2 20 12" xfId="316"/>
    <cellStyle name="Normal 2 20 13" xfId="317"/>
    <cellStyle name="Normal 2 20 14" xfId="318"/>
    <cellStyle name="Normal 2 20 15" xfId="319"/>
    <cellStyle name="Normal 2 20 16" xfId="320"/>
    <cellStyle name="Normal 2 20 17" xfId="321"/>
    <cellStyle name="Normal 2 20 18" xfId="322"/>
    <cellStyle name="Normal 2 20 19" xfId="323"/>
    <cellStyle name="Normal 2 20 2" xfId="324"/>
    <cellStyle name="Normal 2 20 20" xfId="325"/>
    <cellStyle name="Normal 2 20 21" xfId="326"/>
    <cellStyle name="Normal 2 20 22" xfId="327"/>
    <cellStyle name="Normal 2 20 23" xfId="328"/>
    <cellStyle name="Normal 2 20 3" xfId="329"/>
    <cellStyle name="Normal 2 20 4" xfId="330"/>
    <cellStyle name="Normal 2 20 5" xfId="331"/>
    <cellStyle name="Normal 2 20 6" xfId="332"/>
    <cellStyle name="Normal 2 20 7" xfId="333"/>
    <cellStyle name="Normal 2 20 8" xfId="334"/>
    <cellStyle name="Normal 2 20 9" xfId="335"/>
    <cellStyle name="Normal 2 21" xfId="336"/>
    <cellStyle name="Normal 2 21 10" xfId="337"/>
    <cellStyle name="Normal 2 21 11" xfId="338"/>
    <cellStyle name="Normal 2 21 12" xfId="339"/>
    <cellStyle name="Normal 2 21 13" xfId="340"/>
    <cellStyle name="Normal 2 21 14" xfId="341"/>
    <cellStyle name="Normal 2 21 15" xfId="342"/>
    <cellStyle name="Normal 2 21 16" xfId="343"/>
    <cellStyle name="Normal 2 21 17" xfId="344"/>
    <cellStyle name="Normal 2 21 18" xfId="345"/>
    <cellStyle name="Normal 2 21 19" xfId="346"/>
    <cellStyle name="Normal 2 21 2" xfId="347"/>
    <cellStyle name="Normal 2 21 20" xfId="348"/>
    <cellStyle name="Normal 2 21 21" xfId="349"/>
    <cellStyle name="Normal 2 21 22" xfId="350"/>
    <cellStyle name="Normal 2 21 23" xfId="351"/>
    <cellStyle name="Normal 2 21 3" xfId="352"/>
    <cellStyle name="Normal 2 21 4" xfId="353"/>
    <cellStyle name="Normal 2 21 5" xfId="354"/>
    <cellStyle name="Normal 2 21 6" xfId="355"/>
    <cellStyle name="Normal 2 21 7" xfId="356"/>
    <cellStyle name="Normal 2 21 8" xfId="357"/>
    <cellStyle name="Normal 2 21 9" xfId="358"/>
    <cellStyle name="Normal 2 22" xfId="359"/>
    <cellStyle name="Normal 2 22 10" xfId="360"/>
    <cellStyle name="Normal 2 22 11" xfId="361"/>
    <cellStyle name="Normal 2 22 12" xfId="362"/>
    <cellStyle name="Normal 2 22 13" xfId="363"/>
    <cellStyle name="Normal 2 22 14" xfId="364"/>
    <cellStyle name="Normal 2 22 15" xfId="365"/>
    <cellStyle name="Normal 2 22 16" xfId="366"/>
    <cellStyle name="Normal 2 22 17" xfId="367"/>
    <cellStyle name="Normal 2 22 18" xfId="368"/>
    <cellStyle name="Normal 2 22 19" xfId="369"/>
    <cellStyle name="Normal 2 22 2" xfId="370"/>
    <cellStyle name="Normal 2 22 20" xfId="371"/>
    <cellStyle name="Normal 2 22 21" xfId="372"/>
    <cellStyle name="Normal 2 22 22" xfId="373"/>
    <cellStyle name="Normal 2 22 23" xfId="374"/>
    <cellStyle name="Normal 2 22 3" xfId="375"/>
    <cellStyle name="Normal 2 22 4" xfId="376"/>
    <cellStyle name="Normal 2 22 5" xfId="377"/>
    <cellStyle name="Normal 2 22 6" xfId="378"/>
    <cellStyle name="Normal 2 22 7" xfId="379"/>
    <cellStyle name="Normal 2 22 8" xfId="380"/>
    <cellStyle name="Normal 2 22 9" xfId="381"/>
    <cellStyle name="Normal 2 23" xfId="382"/>
    <cellStyle name="Normal 2 23 10" xfId="383"/>
    <cellStyle name="Normal 2 23 11" xfId="384"/>
    <cellStyle name="Normal 2 23 12" xfId="385"/>
    <cellStyle name="Normal 2 23 13" xfId="386"/>
    <cellStyle name="Normal 2 23 14" xfId="387"/>
    <cellStyle name="Normal 2 23 15" xfId="388"/>
    <cellStyle name="Normal 2 23 16" xfId="389"/>
    <cellStyle name="Normal 2 23 17" xfId="390"/>
    <cellStyle name="Normal 2 23 18" xfId="391"/>
    <cellStyle name="Normal 2 23 19" xfId="392"/>
    <cellStyle name="Normal 2 23 2" xfId="393"/>
    <cellStyle name="Normal 2 23 20" xfId="394"/>
    <cellStyle name="Normal 2 23 21" xfId="395"/>
    <cellStyle name="Normal 2 23 22" xfId="396"/>
    <cellStyle name="Normal 2 23 23" xfId="397"/>
    <cellStyle name="Normal 2 23 3" xfId="398"/>
    <cellStyle name="Normal 2 23 4" xfId="399"/>
    <cellStyle name="Normal 2 23 5" xfId="400"/>
    <cellStyle name="Normal 2 23 6" xfId="401"/>
    <cellStyle name="Normal 2 23 7" xfId="402"/>
    <cellStyle name="Normal 2 23 8" xfId="403"/>
    <cellStyle name="Normal 2 23 9" xfId="404"/>
    <cellStyle name="Normal 2 24" xfId="405"/>
    <cellStyle name="Normal 2 24 10" xfId="406"/>
    <cellStyle name="Normal 2 24 11" xfId="407"/>
    <cellStyle name="Normal 2 24 12" xfId="408"/>
    <cellStyle name="Normal 2 24 13" xfId="409"/>
    <cellStyle name="Normal 2 24 14" xfId="410"/>
    <cellStyle name="Normal 2 24 15" xfId="411"/>
    <cellStyle name="Normal 2 24 16" xfId="412"/>
    <cellStyle name="Normal 2 24 17" xfId="413"/>
    <cellStyle name="Normal 2 24 18" xfId="414"/>
    <cellStyle name="Normal 2 24 19" xfId="415"/>
    <cellStyle name="Normal 2 24 2" xfId="416"/>
    <cellStyle name="Normal 2 24 20" xfId="417"/>
    <cellStyle name="Normal 2 24 21" xfId="418"/>
    <cellStyle name="Normal 2 24 22" xfId="419"/>
    <cellStyle name="Normal 2 24 23" xfId="420"/>
    <cellStyle name="Normal 2 24 3" xfId="421"/>
    <cellStyle name="Normal 2 24 4" xfId="422"/>
    <cellStyle name="Normal 2 24 5" xfId="423"/>
    <cellStyle name="Normal 2 24 6" xfId="424"/>
    <cellStyle name="Normal 2 24 7" xfId="425"/>
    <cellStyle name="Normal 2 24 8" xfId="426"/>
    <cellStyle name="Normal 2 24 9" xfId="427"/>
    <cellStyle name="Normal 2 25" xfId="428"/>
    <cellStyle name="Normal 2 25 10" xfId="429"/>
    <cellStyle name="Normal 2 25 11" xfId="430"/>
    <cellStyle name="Normal 2 25 12" xfId="431"/>
    <cellStyle name="Normal 2 25 13" xfId="432"/>
    <cellStyle name="Normal 2 25 14" xfId="433"/>
    <cellStyle name="Normal 2 25 15" xfId="434"/>
    <cellStyle name="Normal 2 25 16" xfId="435"/>
    <cellStyle name="Normal 2 25 17" xfId="436"/>
    <cellStyle name="Normal 2 25 18" xfId="437"/>
    <cellStyle name="Normal 2 25 19" xfId="438"/>
    <cellStyle name="Normal 2 25 2" xfId="439"/>
    <cellStyle name="Normal 2 25 20" xfId="440"/>
    <cellStyle name="Normal 2 25 21" xfId="441"/>
    <cellStyle name="Normal 2 25 22" xfId="442"/>
    <cellStyle name="Normal 2 25 23" xfId="443"/>
    <cellStyle name="Normal 2 25 3" xfId="444"/>
    <cellStyle name="Normal 2 25 4" xfId="445"/>
    <cellStyle name="Normal 2 25 5" xfId="446"/>
    <cellStyle name="Normal 2 25 6" xfId="447"/>
    <cellStyle name="Normal 2 25 7" xfId="448"/>
    <cellStyle name="Normal 2 25 8" xfId="449"/>
    <cellStyle name="Normal 2 25 9" xfId="450"/>
    <cellStyle name="Normal 2 26" xfId="451"/>
    <cellStyle name="Normal 2 26 10" xfId="452"/>
    <cellStyle name="Normal 2 26 11" xfId="453"/>
    <cellStyle name="Normal 2 26 12" xfId="454"/>
    <cellStyle name="Normal 2 26 13" xfId="455"/>
    <cellStyle name="Normal 2 26 14" xfId="456"/>
    <cellStyle name="Normal 2 26 15" xfId="457"/>
    <cellStyle name="Normal 2 26 16" xfId="458"/>
    <cellStyle name="Normal 2 26 17" xfId="459"/>
    <cellStyle name="Normal 2 26 18" xfId="460"/>
    <cellStyle name="Normal 2 26 19" xfId="461"/>
    <cellStyle name="Normal 2 26 2" xfId="462"/>
    <cellStyle name="Normal 2 26 20" xfId="463"/>
    <cellStyle name="Normal 2 26 21" xfId="464"/>
    <cellStyle name="Normal 2 26 22" xfId="465"/>
    <cellStyle name="Normal 2 26 23" xfId="466"/>
    <cellStyle name="Normal 2 26 3" xfId="467"/>
    <cellStyle name="Normal 2 26 4" xfId="468"/>
    <cellStyle name="Normal 2 26 5" xfId="469"/>
    <cellStyle name="Normal 2 26 6" xfId="470"/>
    <cellStyle name="Normal 2 26 7" xfId="471"/>
    <cellStyle name="Normal 2 26 8" xfId="472"/>
    <cellStyle name="Normal 2 26 9" xfId="473"/>
    <cellStyle name="Normal 2 27" xfId="474"/>
    <cellStyle name="Normal 2 27 10" xfId="475"/>
    <cellStyle name="Normal 2 27 11" xfId="476"/>
    <cellStyle name="Normal 2 27 12" xfId="477"/>
    <cellStyle name="Normal 2 27 13" xfId="478"/>
    <cellStyle name="Normal 2 27 14" xfId="479"/>
    <cellStyle name="Normal 2 27 15" xfId="480"/>
    <cellStyle name="Normal 2 27 16" xfId="481"/>
    <cellStyle name="Normal 2 27 17" xfId="482"/>
    <cellStyle name="Normal 2 27 18" xfId="483"/>
    <cellStyle name="Normal 2 27 19" xfId="484"/>
    <cellStyle name="Normal 2 27 2" xfId="485"/>
    <cellStyle name="Normal 2 27 20" xfId="486"/>
    <cellStyle name="Normal 2 27 21" xfId="487"/>
    <cellStyle name="Normal 2 27 22" xfId="488"/>
    <cellStyle name="Normal 2 27 23" xfId="489"/>
    <cellStyle name="Normal 2 27 3" xfId="490"/>
    <cellStyle name="Normal 2 27 4" xfId="491"/>
    <cellStyle name="Normal 2 27 5" xfId="492"/>
    <cellStyle name="Normal 2 27 6" xfId="493"/>
    <cellStyle name="Normal 2 27 7" xfId="494"/>
    <cellStyle name="Normal 2 27 8" xfId="495"/>
    <cellStyle name="Normal 2 27 9" xfId="496"/>
    <cellStyle name="Normal 2 28" xfId="497"/>
    <cellStyle name="Normal 2 28 10" xfId="498"/>
    <cellStyle name="Normal 2 28 11" xfId="499"/>
    <cellStyle name="Normal 2 28 12" xfId="500"/>
    <cellStyle name="Normal 2 28 13" xfId="501"/>
    <cellStyle name="Normal 2 28 14" xfId="502"/>
    <cellStyle name="Normal 2 28 15" xfId="503"/>
    <cellStyle name="Normal 2 28 16" xfId="504"/>
    <cellStyle name="Normal 2 28 17" xfId="505"/>
    <cellStyle name="Normal 2 28 18" xfId="506"/>
    <cellStyle name="Normal 2 28 19" xfId="507"/>
    <cellStyle name="Normal 2 28 2" xfId="508"/>
    <cellStyle name="Normal 2 28 20" xfId="509"/>
    <cellStyle name="Normal 2 28 21" xfId="510"/>
    <cellStyle name="Normal 2 28 22" xfId="511"/>
    <cellStyle name="Normal 2 28 23" xfId="512"/>
    <cellStyle name="Normal 2 28 3" xfId="513"/>
    <cellStyle name="Normal 2 28 4" xfId="514"/>
    <cellStyle name="Normal 2 28 5" xfId="515"/>
    <cellStyle name="Normal 2 28 6" xfId="516"/>
    <cellStyle name="Normal 2 28 7" xfId="517"/>
    <cellStyle name="Normal 2 28 8" xfId="518"/>
    <cellStyle name="Normal 2 28 9" xfId="519"/>
    <cellStyle name="Normal 2 29" xfId="520"/>
    <cellStyle name="Normal 2 29 10" xfId="521"/>
    <cellStyle name="Normal 2 29 11" xfId="522"/>
    <cellStyle name="Normal 2 29 12" xfId="523"/>
    <cellStyle name="Normal 2 29 13" xfId="524"/>
    <cellStyle name="Normal 2 29 14" xfId="525"/>
    <cellStyle name="Normal 2 29 15" xfId="526"/>
    <cellStyle name="Normal 2 29 16" xfId="527"/>
    <cellStyle name="Normal 2 29 17" xfId="528"/>
    <cellStyle name="Normal 2 29 18" xfId="529"/>
    <cellStyle name="Normal 2 29 19" xfId="530"/>
    <cellStyle name="Normal 2 29 2" xfId="531"/>
    <cellStyle name="Normal 2 29 20" xfId="532"/>
    <cellStyle name="Normal 2 29 21" xfId="533"/>
    <cellStyle name="Normal 2 29 22" xfId="534"/>
    <cellStyle name="Normal 2 29 23" xfId="535"/>
    <cellStyle name="Normal 2 29 3" xfId="536"/>
    <cellStyle name="Normal 2 29 4" xfId="537"/>
    <cellStyle name="Normal 2 29 5" xfId="538"/>
    <cellStyle name="Normal 2 29 6" xfId="539"/>
    <cellStyle name="Normal 2 29 7" xfId="540"/>
    <cellStyle name="Normal 2 29 8" xfId="541"/>
    <cellStyle name="Normal 2 29 9" xfId="542"/>
    <cellStyle name="Normal 2 3" xfId="543"/>
    <cellStyle name="Normal 2 3 2" xfId="1987"/>
    <cellStyle name="Normal 2 30" xfId="544"/>
    <cellStyle name="Normal 2 30 10" xfId="545"/>
    <cellStyle name="Normal 2 30 11" xfId="546"/>
    <cellStyle name="Normal 2 30 12" xfId="547"/>
    <cellStyle name="Normal 2 30 13" xfId="548"/>
    <cellStyle name="Normal 2 30 14" xfId="549"/>
    <cellStyle name="Normal 2 30 15" xfId="550"/>
    <cellStyle name="Normal 2 30 16" xfId="551"/>
    <cellStyle name="Normal 2 30 17" xfId="552"/>
    <cellStyle name="Normal 2 30 18" xfId="553"/>
    <cellStyle name="Normal 2 30 19" xfId="554"/>
    <cellStyle name="Normal 2 30 2" xfId="555"/>
    <cellStyle name="Normal 2 30 20" xfId="556"/>
    <cellStyle name="Normal 2 30 21" xfId="557"/>
    <cellStyle name="Normal 2 30 22" xfId="558"/>
    <cellStyle name="Normal 2 30 23" xfId="559"/>
    <cellStyle name="Normal 2 30 3" xfId="560"/>
    <cellStyle name="Normal 2 30 4" xfId="561"/>
    <cellStyle name="Normal 2 30 5" xfId="562"/>
    <cellStyle name="Normal 2 30 6" xfId="563"/>
    <cellStyle name="Normal 2 30 7" xfId="564"/>
    <cellStyle name="Normal 2 30 8" xfId="565"/>
    <cellStyle name="Normal 2 30 9" xfId="566"/>
    <cellStyle name="Normal 2 31" xfId="567"/>
    <cellStyle name="Normal 2 31 10" xfId="568"/>
    <cellStyle name="Normal 2 31 11" xfId="569"/>
    <cellStyle name="Normal 2 31 12" xfId="570"/>
    <cellStyle name="Normal 2 31 13" xfId="571"/>
    <cellStyle name="Normal 2 31 14" xfId="572"/>
    <cellStyle name="Normal 2 31 15" xfId="573"/>
    <cellStyle name="Normal 2 31 16" xfId="574"/>
    <cellStyle name="Normal 2 31 17" xfId="575"/>
    <cellStyle name="Normal 2 31 18" xfId="576"/>
    <cellStyle name="Normal 2 31 19" xfId="577"/>
    <cellStyle name="Normal 2 31 2" xfId="578"/>
    <cellStyle name="Normal 2 31 20" xfId="579"/>
    <cellStyle name="Normal 2 31 21" xfId="580"/>
    <cellStyle name="Normal 2 31 22" xfId="581"/>
    <cellStyle name="Normal 2 31 23" xfId="582"/>
    <cellStyle name="Normal 2 31 3" xfId="583"/>
    <cellStyle name="Normal 2 31 4" xfId="584"/>
    <cellStyle name="Normal 2 31 5" xfId="585"/>
    <cellStyle name="Normal 2 31 6" xfId="586"/>
    <cellStyle name="Normal 2 31 7" xfId="587"/>
    <cellStyle name="Normal 2 31 8" xfId="588"/>
    <cellStyle name="Normal 2 31 9" xfId="589"/>
    <cellStyle name="Normal 2 32" xfId="590"/>
    <cellStyle name="Normal 2 32 10" xfId="591"/>
    <cellStyle name="Normal 2 32 11" xfId="592"/>
    <cellStyle name="Normal 2 32 12" xfId="593"/>
    <cellStyle name="Normal 2 32 13" xfId="594"/>
    <cellStyle name="Normal 2 32 14" xfId="595"/>
    <cellStyle name="Normal 2 32 15" xfId="596"/>
    <cellStyle name="Normal 2 32 16" xfId="597"/>
    <cellStyle name="Normal 2 32 17" xfId="598"/>
    <cellStyle name="Normal 2 32 18" xfId="599"/>
    <cellStyle name="Normal 2 32 19" xfId="600"/>
    <cellStyle name="Normal 2 32 2" xfId="601"/>
    <cellStyle name="Normal 2 32 20" xfId="602"/>
    <cellStyle name="Normal 2 32 21" xfId="603"/>
    <cellStyle name="Normal 2 32 22" xfId="604"/>
    <cellStyle name="Normal 2 32 23" xfId="605"/>
    <cellStyle name="Normal 2 32 3" xfId="606"/>
    <cellStyle name="Normal 2 32 4" xfId="607"/>
    <cellStyle name="Normal 2 32 5" xfId="608"/>
    <cellStyle name="Normal 2 32 6" xfId="609"/>
    <cellStyle name="Normal 2 32 7" xfId="610"/>
    <cellStyle name="Normal 2 32 8" xfId="611"/>
    <cellStyle name="Normal 2 32 9" xfId="612"/>
    <cellStyle name="Normal 2 33" xfId="613"/>
    <cellStyle name="Normal 2 33 10" xfId="614"/>
    <cellStyle name="Normal 2 33 11" xfId="615"/>
    <cellStyle name="Normal 2 33 12" xfId="616"/>
    <cellStyle name="Normal 2 33 13" xfId="617"/>
    <cellStyle name="Normal 2 33 14" xfId="618"/>
    <cellStyle name="Normal 2 33 15" xfId="619"/>
    <cellStyle name="Normal 2 33 16" xfId="620"/>
    <cellStyle name="Normal 2 33 17" xfId="621"/>
    <cellStyle name="Normal 2 33 18" xfId="622"/>
    <cellStyle name="Normal 2 33 19" xfId="623"/>
    <cellStyle name="Normal 2 33 2" xfId="624"/>
    <cellStyle name="Normal 2 33 20" xfId="625"/>
    <cellStyle name="Normal 2 33 21" xfId="626"/>
    <cellStyle name="Normal 2 33 22" xfId="627"/>
    <cellStyle name="Normal 2 33 23" xfId="628"/>
    <cellStyle name="Normal 2 33 3" xfId="629"/>
    <cellStyle name="Normal 2 33 4" xfId="630"/>
    <cellStyle name="Normal 2 33 5" xfId="631"/>
    <cellStyle name="Normal 2 33 6" xfId="632"/>
    <cellStyle name="Normal 2 33 7" xfId="633"/>
    <cellStyle name="Normal 2 33 8" xfId="634"/>
    <cellStyle name="Normal 2 33 9" xfId="635"/>
    <cellStyle name="Normal 2 34" xfId="636"/>
    <cellStyle name="Normal 2 34 10" xfId="637"/>
    <cellStyle name="Normal 2 34 11" xfId="638"/>
    <cellStyle name="Normal 2 34 12" xfId="639"/>
    <cellStyle name="Normal 2 34 13" xfId="640"/>
    <cellStyle name="Normal 2 34 14" xfId="641"/>
    <cellStyle name="Normal 2 34 15" xfId="642"/>
    <cellStyle name="Normal 2 34 16" xfId="643"/>
    <cellStyle name="Normal 2 34 17" xfId="644"/>
    <cellStyle name="Normal 2 34 18" xfId="645"/>
    <cellStyle name="Normal 2 34 19" xfId="646"/>
    <cellStyle name="Normal 2 34 2" xfId="647"/>
    <cellStyle name="Normal 2 34 20" xfId="648"/>
    <cellStyle name="Normal 2 34 21" xfId="649"/>
    <cellStyle name="Normal 2 34 22" xfId="650"/>
    <cellStyle name="Normal 2 34 23" xfId="651"/>
    <cellStyle name="Normal 2 34 3" xfId="652"/>
    <cellStyle name="Normal 2 34 4" xfId="653"/>
    <cellStyle name="Normal 2 34 5" xfId="654"/>
    <cellStyle name="Normal 2 34 6" xfId="655"/>
    <cellStyle name="Normal 2 34 7" xfId="656"/>
    <cellStyle name="Normal 2 34 8" xfId="657"/>
    <cellStyle name="Normal 2 34 9" xfId="658"/>
    <cellStyle name="Normal 2 35" xfId="659"/>
    <cellStyle name="Normal 2 35 10" xfId="660"/>
    <cellStyle name="Normal 2 35 11" xfId="661"/>
    <cellStyle name="Normal 2 35 12" xfId="662"/>
    <cellStyle name="Normal 2 35 13" xfId="663"/>
    <cellStyle name="Normal 2 35 14" xfId="664"/>
    <cellStyle name="Normal 2 35 15" xfId="665"/>
    <cellStyle name="Normal 2 35 16" xfId="666"/>
    <cellStyle name="Normal 2 35 17" xfId="667"/>
    <cellStyle name="Normal 2 35 18" xfId="668"/>
    <cellStyle name="Normal 2 35 19" xfId="669"/>
    <cellStyle name="Normal 2 35 2" xfId="670"/>
    <cellStyle name="Normal 2 35 20" xfId="671"/>
    <cellStyle name="Normal 2 35 21" xfId="672"/>
    <cellStyle name="Normal 2 35 22" xfId="673"/>
    <cellStyle name="Normal 2 35 23" xfId="674"/>
    <cellStyle name="Normal 2 35 3" xfId="675"/>
    <cellStyle name="Normal 2 35 4" xfId="676"/>
    <cellStyle name="Normal 2 35 5" xfId="677"/>
    <cellStyle name="Normal 2 35 6" xfId="678"/>
    <cellStyle name="Normal 2 35 7" xfId="679"/>
    <cellStyle name="Normal 2 35 8" xfId="680"/>
    <cellStyle name="Normal 2 35 9" xfId="681"/>
    <cellStyle name="Normal 2 36" xfId="682"/>
    <cellStyle name="Normal 2 36 10" xfId="683"/>
    <cellStyle name="Normal 2 36 11" xfId="684"/>
    <cellStyle name="Normal 2 36 12" xfId="685"/>
    <cellStyle name="Normal 2 36 13" xfId="686"/>
    <cellStyle name="Normal 2 36 14" xfId="687"/>
    <cellStyle name="Normal 2 36 15" xfId="688"/>
    <cellStyle name="Normal 2 36 16" xfId="689"/>
    <cellStyle name="Normal 2 36 17" xfId="690"/>
    <cellStyle name="Normal 2 36 18" xfId="691"/>
    <cellStyle name="Normal 2 36 19" xfId="692"/>
    <cellStyle name="Normal 2 36 2" xfId="693"/>
    <cellStyle name="Normal 2 36 20" xfId="694"/>
    <cellStyle name="Normal 2 36 21" xfId="695"/>
    <cellStyle name="Normal 2 36 22" xfId="696"/>
    <cellStyle name="Normal 2 36 23" xfId="697"/>
    <cellStyle name="Normal 2 36 3" xfId="698"/>
    <cellStyle name="Normal 2 36 4" xfId="699"/>
    <cellStyle name="Normal 2 36 5" xfId="700"/>
    <cellStyle name="Normal 2 36 6" xfId="701"/>
    <cellStyle name="Normal 2 36 7" xfId="702"/>
    <cellStyle name="Normal 2 36 8" xfId="703"/>
    <cellStyle name="Normal 2 36 9" xfId="704"/>
    <cellStyle name="Normal 2 37" xfId="705"/>
    <cellStyle name="Normal 2 37 10" xfId="706"/>
    <cellStyle name="Normal 2 37 11" xfId="707"/>
    <cellStyle name="Normal 2 37 12" xfId="708"/>
    <cellStyle name="Normal 2 37 13" xfId="709"/>
    <cellStyle name="Normal 2 37 14" xfId="710"/>
    <cellStyle name="Normal 2 37 15" xfId="711"/>
    <cellStyle name="Normal 2 37 16" xfId="712"/>
    <cellStyle name="Normal 2 37 17" xfId="713"/>
    <cellStyle name="Normal 2 37 18" xfId="714"/>
    <cellStyle name="Normal 2 37 19" xfId="715"/>
    <cellStyle name="Normal 2 37 2" xfId="716"/>
    <cellStyle name="Normal 2 37 20" xfId="717"/>
    <cellStyle name="Normal 2 37 21" xfId="718"/>
    <cellStyle name="Normal 2 37 22" xfId="719"/>
    <cellStyle name="Normal 2 37 23" xfId="720"/>
    <cellStyle name="Normal 2 37 3" xfId="721"/>
    <cellStyle name="Normal 2 37 4" xfId="722"/>
    <cellStyle name="Normal 2 37 5" xfId="723"/>
    <cellStyle name="Normal 2 37 6" xfId="724"/>
    <cellStyle name="Normal 2 37 7" xfId="725"/>
    <cellStyle name="Normal 2 37 8" xfId="726"/>
    <cellStyle name="Normal 2 37 9" xfId="727"/>
    <cellStyle name="Normal 2 38" xfId="728"/>
    <cellStyle name="Normal 2 38 10" xfId="729"/>
    <cellStyle name="Normal 2 38 11" xfId="730"/>
    <cellStyle name="Normal 2 38 12" xfId="731"/>
    <cellStyle name="Normal 2 38 13" xfId="732"/>
    <cellStyle name="Normal 2 38 14" xfId="733"/>
    <cellStyle name="Normal 2 38 15" xfId="734"/>
    <cellStyle name="Normal 2 38 16" xfId="735"/>
    <cellStyle name="Normal 2 38 17" xfId="736"/>
    <cellStyle name="Normal 2 38 18" xfId="737"/>
    <cellStyle name="Normal 2 38 19" xfId="738"/>
    <cellStyle name="Normal 2 38 2" xfId="739"/>
    <cellStyle name="Normal 2 38 20" xfId="740"/>
    <cellStyle name="Normal 2 38 21" xfId="741"/>
    <cellStyle name="Normal 2 38 22" xfId="742"/>
    <cellStyle name="Normal 2 38 23" xfId="743"/>
    <cellStyle name="Normal 2 38 3" xfId="744"/>
    <cellStyle name="Normal 2 38 4" xfId="745"/>
    <cellStyle name="Normal 2 38 5" xfId="746"/>
    <cellStyle name="Normal 2 38 6" xfId="747"/>
    <cellStyle name="Normal 2 38 7" xfId="748"/>
    <cellStyle name="Normal 2 38 8" xfId="749"/>
    <cellStyle name="Normal 2 38 9" xfId="750"/>
    <cellStyle name="Normal 2 39" xfId="751"/>
    <cellStyle name="Normal 2 39 10" xfId="752"/>
    <cellStyle name="Normal 2 39 11" xfId="753"/>
    <cellStyle name="Normal 2 39 12" xfId="754"/>
    <cellStyle name="Normal 2 39 13" xfId="755"/>
    <cellStyle name="Normal 2 39 14" xfId="756"/>
    <cellStyle name="Normal 2 39 15" xfId="757"/>
    <cellStyle name="Normal 2 39 16" xfId="758"/>
    <cellStyle name="Normal 2 39 17" xfId="759"/>
    <cellStyle name="Normal 2 39 18" xfId="760"/>
    <cellStyle name="Normal 2 39 19" xfId="761"/>
    <cellStyle name="Normal 2 39 2" xfId="762"/>
    <cellStyle name="Normal 2 39 20" xfId="763"/>
    <cellStyle name="Normal 2 39 21" xfId="764"/>
    <cellStyle name="Normal 2 39 22" xfId="765"/>
    <cellStyle name="Normal 2 39 23" xfId="766"/>
    <cellStyle name="Normal 2 39 3" xfId="767"/>
    <cellStyle name="Normal 2 39 4" xfId="768"/>
    <cellStyle name="Normal 2 39 5" xfId="769"/>
    <cellStyle name="Normal 2 39 6" xfId="770"/>
    <cellStyle name="Normal 2 39 7" xfId="771"/>
    <cellStyle name="Normal 2 39 8" xfId="772"/>
    <cellStyle name="Normal 2 39 9" xfId="773"/>
    <cellStyle name="Normal 2 4" xfId="774"/>
    <cellStyle name="Normal 2 40" xfId="775"/>
    <cellStyle name="Normal 2 41" xfId="776"/>
    <cellStyle name="Normal 2 42" xfId="777"/>
    <cellStyle name="Normal 2 43" xfId="778"/>
    <cellStyle name="Normal 2 44" xfId="779"/>
    <cellStyle name="Normal 2 45" xfId="780"/>
    <cellStyle name="Normal 2 46" xfId="781"/>
    <cellStyle name="Normal 2 47" xfId="782"/>
    <cellStyle name="Normal 2 48" xfId="783"/>
    <cellStyle name="Normal 2 49" xfId="784"/>
    <cellStyle name="Normal 2 5" xfId="785"/>
    <cellStyle name="Normal 2 5 10" xfId="786"/>
    <cellStyle name="Normal 2 5 11" xfId="787"/>
    <cellStyle name="Normal 2 5 12" xfId="788"/>
    <cellStyle name="Normal 2 5 13" xfId="789"/>
    <cellStyle name="Normal 2 5 14" xfId="790"/>
    <cellStyle name="Normal 2 5 15" xfId="791"/>
    <cellStyle name="Normal 2 5 16" xfId="792"/>
    <cellStyle name="Normal 2 5 17" xfId="793"/>
    <cellStyle name="Normal 2 5 18" xfId="794"/>
    <cellStyle name="Normal 2 5 19" xfId="795"/>
    <cellStyle name="Normal 2 5 2" xfId="796"/>
    <cellStyle name="Normal 2 5 2 10" xfId="797"/>
    <cellStyle name="Normal 2 5 2 11" xfId="798"/>
    <cellStyle name="Normal 2 5 2 12" xfId="799"/>
    <cellStyle name="Normal 2 5 2 13" xfId="800"/>
    <cellStyle name="Normal 2 5 2 14" xfId="801"/>
    <cellStyle name="Normal 2 5 2 15" xfId="802"/>
    <cellStyle name="Normal 2 5 2 16" xfId="803"/>
    <cellStyle name="Normal 2 5 2 17" xfId="804"/>
    <cellStyle name="Normal 2 5 2 18" xfId="805"/>
    <cellStyle name="Normal 2 5 2 19" xfId="806"/>
    <cellStyle name="Normal 2 5 2 2" xfId="807"/>
    <cellStyle name="Normal 2 5 2 2 10" xfId="808"/>
    <cellStyle name="Normal 2 5 2 2 11" xfId="809"/>
    <cellStyle name="Normal 2 5 2 2 12" xfId="810"/>
    <cellStyle name="Normal 2 5 2 2 13" xfId="811"/>
    <cellStyle name="Normal 2 5 2 2 14" xfId="812"/>
    <cellStyle name="Normal 2 5 2 2 15" xfId="813"/>
    <cellStyle name="Normal 2 5 2 2 16" xfId="814"/>
    <cellStyle name="Normal 2 5 2 2 17" xfId="815"/>
    <cellStyle name="Normal 2 5 2 2 18" xfId="816"/>
    <cellStyle name="Normal 2 5 2 2 19" xfId="817"/>
    <cellStyle name="Normal 2 5 2 2 2" xfId="818"/>
    <cellStyle name="Normal 2 5 2 2 20" xfId="819"/>
    <cellStyle name="Normal 2 5 2 2 21" xfId="820"/>
    <cellStyle name="Normal 2 5 2 2 22" xfId="821"/>
    <cellStyle name="Normal 2 5 2 2 23" xfId="822"/>
    <cellStyle name="Normal 2 5 2 2 24" xfId="823"/>
    <cellStyle name="Normal 2 5 2 2 25" xfId="824"/>
    <cellStyle name="Normal 2 5 2 2 26" xfId="825"/>
    <cellStyle name="Normal 2 5 2 2 27" xfId="826"/>
    <cellStyle name="Normal 2 5 2 2 28" xfId="827"/>
    <cellStyle name="Normal 2 5 2 2 29" xfId="828"/>
    <cellStyle name="Normal 2 5 2 2 3" xfId="829"/>
    <cellStyle name="Normal 2 5 2 2 30" xfId="830"/>
    <cellStyle name="Normal 2 5 2 2 31" xfId="831"/>
    <cellStyle name="Normal 2 5 2 2 32" xfId="832"/>
    <cellStyle name="Normal 2 5 2 2 33" xfId="833"/>
    <cellStyle name="Normal 2 5 2 2 34" xfId="834"/>
    <cellStyle name="Normal 2 5 2 2 35" xfId="835"/>
    <cellStyle name="Normal 2 5 2 2 36" xfId="836"/>
    <cellStyle name="Normal 2 5 2 2 37" xfId="837"/>
    <cellStyle name="Normal 2 5 2 2 38" xfId="838"/>
    <cellStyle name="Normal 2 5 2 2 39" xfId="839"/>
    <cellStyle name="Normal 2 5 2 2 4" xfId="840"/>
    <cellStyle name="Normal 2 5 2 2 40" xfId="841"/>
    <cellStyle name="Normal 2 5 2 2 41" xfId="842"/>
    <cellStyle name="Normal 2 5 2 2 42" xfId="843"/>
    <cellStyle name="Normal 2 5 2 2 43" xfId="844"/>
    <cellStyle name="Normal 2 5 2 2 44" xfId="845"/>
    <cellStyle name="Normal 2 5 2 2 45" xfId="846"/>
    <cellStyle name="Normal 2 5 2 2 46" xfId="847"/>
    <cellStyle name="Normal 2 5 2 2 47" xfId="848"/>
    <cellStyle name="Normal 2 5 2 2 48" xfId="849"/>
    <cellStyle name="Normal 2 5 2 2 49" xfId="850"/>
    <cellStyle name="Normal 2 5 2 2 5" xfId="851"/>
    <cellStyle name="Normal 2 5 2 2 50" xfId="852"/>
    <cellStyle name="Normal 2 5 2 2 51" xfId="853"/>
    <cellStyle name="Normal 2 5 2 2 52" xfId="854"/>
    <cellStyle name="Normal 2 5 2 2 53" xfId="855"/>
    <cellStyle name="Normal 2 5 2 2 54" xfId="856"/>
    <cellStyle name="Normal 2 5 2 2 55" xfId="857"/>
    <cellStyle name="Normal 2 5 2 2 6" xfId="858"/>
    <cellStyle name="Normal 2 5 2 2 7" xfId="859"/>
    <cellStyle name="Normal 2 5 2 2 8" xfId="860"/>
    <cellStyle name="Normal 2 5 2 2 9" xfId="861"/>
    <cellStyle name="Normal 2 5 2 20" xfId="862"/>
    <cellStyle name="Normal 2 5 2 21" xfId="863"/>
    <cellStyle name="Normal 2 5 2 22" xfId="864"/>
    <cellStyle name="Normal 2 5 2 23" xfId="865"/>
    <cellStyle name="Normal 2 5 2 24" xfId="866"/>
    <cellStyle name="Normal 2 5 2 25" xfId="867"/>
    <cellStyle name="Normal 2 5 2 26" xfId="868"/>
    <cellStyle name="Normal 2 5 2 27" xfId="869"/>
    <cellStyle name="Normal 2 5 2 28" xfId="870"/>
    <cellStyle name="Normal 2 5 2 29" xfId="871"/>
    <cellStyle name="Normal 2 5 2 3" xfId="872"/>
    <cellStyle name="Normal 2 5 2 30" xfId="873"/>
    <cellStyle name="Normal 2 5 2 31" xfId="874"/>
    <cellStyle name="Normal 2 5 2 32" xfId="875"/>
    <cellStyle name="Normal 2 5 2 33" xfId="876"/>
    <cellStyle name="Normal 2 5 2 4" xfId="877"/>
    <cellStyle name="Normal 2 5 2 5" xfId="878"/>
    <cellStyle name="Normal 2 5 2 6" xfId="879"/>
    <cellStyle name="Normal 2 5 2 7" xfId="880"/>
    <cellStyle name="Normal 2 5 2 8" xfId="881"/>
    <cellStyle name="Normal 2 5 2 9" xfId="882"/>
    <cellStyle name="Normal 2 5 20" xfId="883"/>
    <cellStyle name="Normal 2 5 21" xfId="884"/>
    <cellStyle name="Normal 2 5 22" xfId="885"/>
    <cellStyle name="Normal 2 5 23" xfId="886"/>
    <cellStyle name="Normal 2 5 24" xfId="887"/>
    <cellStyle name="Normal 2 5 25" xfId="888"/>
    <cellStyle name="Normal 2 5 26" xfId="889"/>
    <cellStyle name="Normal 2 5 27" xfId="890"/>
    <cellStyle name="Normal 2 5 28" xfId="891"/>
    <cellStyle name="Normal 2 5 29" xfId="892"/>
    <cellStyle name="Normal 2 5 3" xfId="893"/>
    <cellStyle name="Normal 2 5 30" xfId="894"/>
    <cellStyle name="Normal 2 5 31" xfId="895"/>
    <cellStyle name="Normal 2 5 32" xfId="896"/>
    <cellStyle name="Normal 2 5 33" xfId="897"/>
    <cellStyle name="Normal 2 5 34" xfId="898"/>
    <cellStyle name="Normal 2 5 35" xfId="899"/>
    <cellStyle name="Normal 2 5 36" xfId="900"/>
    <cellStyle name="Normal 2 5 37" xfId="901"/>
    <cellStyle name="Normal 2 5 38" xfId="902"/>
    <cellStyle name="Normal 2 5 39" xfId="903"/>
    <cellStyle name="Normal 2 5 4" xfId="904"/>
    <cellStyle name="Normal 2 5 40" xfId="905"/>
    <cellStyle name="Normal 2 5 41" xfId="906"/>
    <cellStyle name="Normal 2 5 42" xfId="907"/>
    <cellStyle name="Normal 2 5 43" xfId="908"/>
    <cellStyle name="Normal 2 5 44" xfId="909"/>
    <cellStyle name="Normal 2 5 45" xfId="910"/>
    <cellStyle name="Normal 2 5 46" xfId="911"/>
    <cellStyle name="Normal 2 5 47" xfId="912"/>
    <cellStyle name="Normal 2 5 48" xfId="913"/>
    <cellStyle name="Normal 2 5 49" xfId="914"/>
    <cellStyle name="Normal 2 5 5" xfId="915"/>
    <cellStyle name="Normal 2 5 50" xfId="916"/>
    <cellStyle name="Normal 2 5 51" xfId="917"/>
    <cellStyle name="Normal 2 5 52" xfId="918"/>
    <cellStyle name="Normal 2 5 53" xfId="919"/>
    <cellStyle name="Normal 2 5 54" xfId="920"/>
    <cellStyle name="Normal 2 5 55" xfId="921"/>
    <cellStyle name="Normal 2 5 56" xfId="922"/>
    <cellStyle name="Normal 2 5 57" xfId="923"/>
    <cellStyle name="Normal 2 5 58" xfId="924"/>
    <cellStyle name="Normal 2 5 59" xfId="925"/>
    <cellStyle name="Normal 2 5 6" xfId="926"/>
    <cellStyle name="Normal 2 5 60" xfId="927"/>
    <cellStyle name="Normal 2 5 61" xfId="928"/>
    <cellStyle name="Normal 2 5 62" xfId="929"/>
    <cellStyle name="Normal 2 5 63" xfId="930"/>
    <cellStyle name="Normal 2 5 64" xfId="931"/>
    <cellStyle name="Normal 2 5 65" xfId="932"/>
    <cellStyle name="Normal 2 5 66" xfId="933"/>
    <cellStyle name="Normal 2 5 67" xfId="934"/>
    <cellStyle name="Normal 2 5 68" xfId="935"/>
    <cellStyle name="Normal 2 5 69" xfId="936"/>
    <cellStyle name="Normal 2 5 7" xfId="937"/>
    <cellStyle name="Normal 2 5 70" xfId="938"/>
    <cellStyle name="Normal 2 5 71" xfId="939"/>
    <cellStyle name="Normal 2 5 72" xfId="940"/>
    <cellStyle name="Normal 2 5 73" xfId="941"/>
    <cellStyle name="Normal 2 5 74" xfId="942"/>
    <cellStyle name="Normal 2 5 75" xfId="943"/>
    <cellStyle name="Normal 2 5 76" xfId="944"/>
    <cellStyle name="Normal 2 5 77" xfId="945"/>
    <cellStyle name="Normal 2 5 78" xfId="946"/>
    <cellStyle name="Normal 2 5 79" xfId="947"/>
    <cellStyle name="Normal 2 5 8" xfId="948"/>
    <cellStyle name="Normal 2 5 80" xfId="949"/>
    <cellStyle name="Normal 2 5 81" xfId="950"/>
    <cellStyle name="Normal 2 5 82" xfId="951"/>
    <cellStyle name="Normal 2 5 83" xfId="952"/>
    <cellStyle name="Normal 2 5 84" xfId="953"/>
    <cellStyle name="Normal 2 5 85" xfId="954"/>
    <cellStyle name="Normal 2 5 86" xfId="955"/>
    <cellStyle name="Normal 2 5 87" xfId="956"/>
    <cellStyle name="Normal 2 5 9" xfId="957"/>
    <cellStyle name="Normal 2 5_DEER 032008 Cost Summary Delivery - Rev 4 (2)" xfId="958"/>
    <cellStyle name="Normal 2 50" xfId="959"/>
    <cellStyle name="Normal 2 51" xfId="960"/>
    <cellStyle name="Normal 2 52" xfId="961"/>
    <cellStyle name="Normal 2 53" xfId="962"/>
    <cellStyle name="Normal 2 54" xfId="963"/>
    <cellStyle name="Normal 2 55" xfId="964"/>
    <cellStyle name="Normal 2 56" xfId="965"/>
    <cellStyle name="Normal 2 57" xfId="966"/>
    <cellStyle name="Normal 2 58" xfId="967"/>
    <cellStyle name="Normal 2 59" xfId="968"/>
    <cellStyle name="Normal 2 6" xfId="969"/>
    <cellStyle name="Normal 2 60" xfId="970"/>
    <cellStyle name="Normal 2 61" xfId="971"/>
    <cellStyle name="Normal 2 62" xfId="972"/>
    <cellStyle name="Normal 2 63" xfId="973"/>
    <cellStyle name="Normal 2 64" xfId="974"/>
    <cellStyle name="Normal 2 65" xfId="975"/>
    <cellStyle name="Normal 2 66" xfId="976"/>
    <cellStyle name="Normal 2 67" xfId="977"/>
    <cellStyle name="Normal 2 68" xfId="978"/>
    <cellStyle name="Normal 2 69" xfId="979"/>
    <cellStyle name="Normal 2 7" xfId="980"/>
    <cellStyle name="Normal 2 70" xfId="981"/>
    <cellStyle name="Normal 2 71" xfId="982"/>
    <cellStyle name="Normal 2 72" xfId="983"/>
    <cellStyle name="Normal 2 73" xfId="984"/>
    <cellStyle name="Normal 2 74" xfId="985"/>
    <cellStyle name="Normal 2 75" xfId="986"/>
    <cellStyle name="Normal 2 76" xfId="987"/>
    <cellStyle name="Normal 2 77" xfId="988"/>
    <cellStyle name="Normal 2 78" xfId="989"/>
    <cellStyle name="Normal 2 79" xfId="990"/>
    <cellStyle name="Normal 2 8" xfId="991"/>
    <cellStyle name="Normal 2 8 10" xfId="992"/>
    <cellStyle name="Normal 2 8 11" xfId="993"/>
    <cellStyle name="Normal 2 8 12" xfId="994"/>
    <cellStyle name="Normal 2 8 13" xfId="995"/>
    <cellStyle name="Normal 2 8 14" xfId="996"/>
    <cellStyle name="Normal 2 8 15" xfId="997"/>
    <cellStyle name="Normal 2 8 16" xfId="998"/>
    <cellStyle name="Normal 2 8 17" xfId="999"/>
    <cellStyle name="Normal 2 8 18" xfId="1000"/>
    <cellStyle name="Normal 2 8 19" xfId="1001"/>
    <cellStyle name="Normal 2 8 2" xfId="1002"/>
    <cellStyle name="Normal 2 8 20" xfId="1003"/>
    <cellStyle name="Normal 2 8 21" xfId="1004"/>
    <cellStyle name="Normal 2 8 22" xfId="1005"/>
    <cellStyle name="Normal 2 8 23" xfId="1006"/>
    <cellStyle name="Normal 2 8 3" xfId="1007"/>
    <cellStyle name="Normal 2 8 4" xfId="1008"/>
    <cellStyle name="Normal 2 8 5" xfId="1009"/>
    <cellStyle name="Normal 2 8 6" xfId="1010"/>
    <cellStyle name="Normal 2 8 7" xfId="1011"/>
    <cellStyle name="Normal 2 8 8" xfId="1012"/>
    <cellStyle name="Normal 2 8 9" xfId="1013"/>
    <cellStyle name="Normal 2 80" xfId="1014"/>
    <cellStyle name="Normal 2 81" xfId="1015"/>
    <cellStyle name="Normal 2 82" xfId="1016"/>
    <cellStyle name="Normal 2 83" xfId="1017"/>
    <cellStyle name="Normal 2 84" xfId="1018"/>
    <cellStyle name="Normal 2 85" xfId="1019"/>
    <cellStyle name="Normal 2 86" xfId="1020"/>
    <cellStyle name="Normal 2 87" xfId="1021"/>
    <cellStyle name="Normal 2 88" xfId="1022"/>
    <cellStyle name="Normal 2 89" xfId="1023"/>
    <cellStyle name="Normal 2 9" xfId="1024"/>
    <cellStyle name="Normal 2 9 10" xfId="1025"/>
    <cellStyle name="Normal 2 9 11" xfId="1026"/>
    <cellStyle name="Normal 2 9 12" xfId="1027"/>
    <cellStyle name="Normal 2 9 13" xfId="1028"/>
    <cellStyle name="Normal 2 9 14" xfId="1029"/>
    <cellStyle name="Normal 2 9 15" xfId="1030"/>
    <cellStyle name="Normal 2 9 16" xfId="1031"/>
    <cellStyle name="Normal 2 9 17" xfId="1032"/>
    <cellStyle name="Normal 2 9 18" xfId="1033"/>
    <cellStyle name="Normal 2 9 19" xfId="1034"/>
    <cellStyle name="Normal 2 9 2" xfId="1035"/>
    <cellStyle name="Normal 2 9 20" xfId="1036"/>
    <cellStyle name="Normal 2 9 21" xfId="1037"/>
    <cellStyle name="Normal 2 9 22" xfId="1038"/>
    <cellStyle name="Normal 2 9 23" xfId="1039"/>
    <cellStyle name="Normal 2 9 3" xfId="1040"/>
    <cellStyle name="Normal 2 9 4" xfId="1041"/>
    <cellStyle name="Normal 2 9 5" xfId="1042"/>
    <cellStyle name="Normal 2 9 6" xfId="1043"/>
    <cellStyle name="Normal 2 9 7" xfId="1044"/>
    <cellStyle name="Normal 2 9 8" xfId="1045"/>
    <cellStyle name="Normal 2 9 9" xfId="1046"/>
    <cellStyle name="Normal 2 90" xfId="1047"/>
    <cellStyle name="Normal 2 91" xfId="1048"/>
    <cellStyle name="Normal 2 92" xfId="1049"/>
    <cellStyle name="Normal 2 93" xfId="1050"/>
    <cellStyle name="Normal 2_DEER 032008 Cost Summary Delivery - Rev 4 (2)" xfId="1051"/>
    <cellStyle name="Normal 3" xfId="1052"/>
    <cellStyle name="Normal 3 10" xfId="1053"/>
    <cellStyle name="Normal 3 10 10" xfId="1054"/>
    <cellStyle name="Normal 3 10 11" xfId="1055"/>
    <cellStyle name="Normal 3 10 12" xfId="1056"/>
    <cellStyle name="Normal 3 10 13" xfId="1057"/>
    <cellStyle name="Normal 3 10 14" xfId="1058"/>
    <cellStyle name="Normal 3 10 15" xfId="1059"/>
    <cellStyle name="Normal 3 10 16" xfId="1060"/>
    <cellStyle name="Normal 3 10 17" xfId="1061"/>
    <cellStyle name="Normal 3 10 18" xfId="1062"/>
    <cellStyle name="Normal 3 10 19" xfId="1063"/>
    <cellStyle name="Normal 3 10 2" xfId="1064"/>
    <cellStyle name="Normal 3 10 20" xfId="1065"/>
    <cellStyle name="Normal 3 10 21" xfId="1066"/>
    <cellStyle name="Normal 3 10 22" xfId="1067"/>
    <cellStyle name="Normal 3 10 23" xfId="1068"/>
    <cellStyle name="Normal 3 10 3" xfId="1069"/>
    <cellStyle name="Normal 3 10 4" xfId="1070"/>
    <cellStyle name="Normal 3 10 5" xfId="1071"/>
    <cellStyle name="Normal 3 10 6" xfId="1072"/>
    <cellStyle name="Normal 3 10 7" xfId="1073"/>
    <cellStyle name="Normal 3 10 8" xfId="1074"/>
    <cellStyle name="Normal 3 10 9" xfId="1075"/>
    <cellStyle name="Normal 3 11" xfId="1076"/>
    <cellStyle name="Normal 3 11 10" xfId="1077"/>
    <cellStyle name="Normal 3 11 11" xfId="1078"/>
    <cellStyle name="Normal 3 11 12" xfId="1079"/>
    <cellStyle name="Normal 3 11 13" xfId="1080"/>
    <cellStyle name="Normal 3 11 14" xfId="1081"/>
    <cellStyle name="Normal 3 11 15" xfId="1082"/>
    <cellStyle name="Normal 3 11 16" xfId="1083"/>
    <cellStyle name="Normal 3 11 17" xfId="1084"/>
    <cellStyle name="Normal 3 11 18" xfId="1085"/>
    <cellStyle name="Normal 3 11 19" xfId="1086"/>
    <cellStyle name="Normal 3 11 2" xfId="1087"/>
    <cellStyle name="Normal 3 11 20" xfId="1088"/>
    <cellStyle name="Normal 3 11 21" xfId="1089"/>
    <cellStyle name="Normal 3 11 22" xfId="1090"/>
    <cellStyle name="Normal 3 11 23" xfId="1091"/>
    <cellStyle name="Normal 3 11 3" xfId="1092"/>
    <cellStyle name="Normal 3 11 4" xfId="1093"/>
    <cellStyle name="Normal 3 11 5" xfId="1094"/>
    <cellStyle name="Normal 3 11 6" xfId="1095"/>
    <cellStyle name="Normal 3 11 7" xfId="1096"/>
    <cellStyle name="Normal 3 11 8" xfId="1097"/>
    <cellStyle name="Normal 3 11 9" xfId="1098"/>
    <cellStyle name="Normal 3 12" xfId="1099"/>
    <cellStyle name="Normal 3 12 10" xfId="1100"/>
    <cellStyle name="Normal 3 12 11" xfId="1101"/>
    <cellStyle name="Normal 3 12 12" xfId="1102"/>
    <cellStyle name="Normal 3 12 13" xfId="1103"/>
    <cellStyle name="Normal 3 12 14" xfId="1104"/>
    <cellStyle name="Normal 3 12 15" xfId="1105"/>
    <cellStyle name="Normal 3 12 16" xfId="1106"/>
    <cellStyle name="Normal 3 12 17" xfId="1107"/>
    <cellStyle name="Normal 3 12 18" xfId="1108"/>
    <cellStyle name="Normal 3 12 19" xfId="1109"/>
    <cellStyle name="Normal 3 12 2" xfId="1110"/>
    <cellStyle name="Normal 3 12 20" xfId="1111"/>
    <cellStyle name="Normal 3 12 21" xfId="1112"/>
    <cellStyle name="Normal 3 12 22" xfId="1113"/>
    <cellStyle name="Normal 3 12 23" xfId="1114"/>
    <cellStyle name="Normal 3 12 3" xfId="1115"/>
    <cellStyle name="Normal 3 12 4" xfId="1116"/>
    <cellStyle name="Normal 3 12 5" xfId="1117"/>
    <cellStyle name="Normal 3 12 6" xfId="1118"/>
    <cellStyle name="Normal 3 12 7" xfId="1119"/>
    <cellStyle name="Normal 3 12 8" xfId="1120"/>
    <cellStyle name="Normal 3 12 9" xfId="1121"/>
    <cellStyle name="Normal 3 13" xfId="1122"/>
    <cellStyle name="Normal 3 13 10" xfId="1123"/>
    <cellStyle name="Normal 3 13 11" xfId="1124"/>
    <cellStyle name="Normal 3 13 12" xfId="1125"/>
    <cellStyle name="Normal 3 13 13" xfId="1126"/>
    <cellStyle name="Normal 3 13 14" xfId="1127"/>
    <cellStyle name="Normal 3 13 15" xfId="1128"/>
    <cellStyle name="Normal 3 13 16" xfId="1129"/>
    <cellStyle name="Normal 3 13 17" xfId="1130"/>
    <cellStyle name="Normal 3 13 18" xfId="1131"/>
    <cellStyle name="Normal 3 13 19" xfId="1132"/>
    <cellStyle name="Normal 3 13 2" xfId="1133"/>
    <cellStyle name="Normal 3 13 20" xfId="1134"/>
    <cellStyle name="Normal 3 13 21" xfId="1135"/>
    <cellStyle name="Normal 3 13 22" xfId="1136"/>
    <cellStyle name="Normal 3 13 23" xfId="1137"/>
    <cellStyle name="Normal 3 13 3" xfId="1138"/>
    <cellStyle name="Normal 3 13 4" xfId="1139"/>
    <cellStyle name="Normal 3 13 5" xfId="1140"/>
    <cellStyle name="Normal 3 13 6" xfId="1141"/>
    <cellStyle name="Normal 3 13 7" xfId="1142"/>
    <cellStyle name="Normal 3 13 8" xfId="1143"/>
    <cellStyle name="Normal 3 13 9" xfId="1144"/>
    <cellStyle name="Normal 3 14" xfId="1145"/>
    <cellStyle name="Normal 3 14 10" xfId="1146"/>
    <cellStyle name="Normal 3 14 11" xfId="1147"/>
    <cellStyle name="Normal 3 14 12" xfId="1148"/>
    <cellStyle name="Normal 3 14 13" xfId="1149"/>
    <cellStyle name="Normal 3 14 14" xfId="1150"/>
    <cellStyle name="Normal 3 14 15" xfId="1151"/>
    <cellStyle name="Normal 3 14 16" xfId="1152"/>
    <cellStyle name="Normal 3 14 17" xfId="1153"/>
    <cellStyle name="Normal 3 14 18" xfId="1154"/>
    <cellStyle name="Normal 3 14 19" xfId="1155"/>
    <cellStyle name="Normal 3 14 2" xfId="1156"/>
    <cellStyle name="Normal 3 14 20" xfId="1157"/>
    <cellStyle name="Normal 3 14 21" xfId="1158"/>
    <cellStyle name="Normal 3 14 22" xfId="1159"/>
    <cellStyle name="Normal 3 14 23" xfId="1160"/>
    <cellStyle name="Normal 3 14 3" xfId="1161"/>
    <cellStyle name="Normal 3 14 4" xfId="1162"/>
    <cellStyle name="Normal 3 14 5" xfId="1163"/>
    <cellStyle name="Normal 3 14 6" xfId="1164"/>
    <cellStyle name="Normal 3 14 7" xfId="1165"/>
    <cellStyle name="Normal 3 14 8" xfId="1166"/>
    <cellStyle name="Normal 3 14 9" xfId="1167"/>
    <cellStyle name="Normal 3 15" xfId="1168"/>
    <cellStyle name="Normal 3 15 10" xfId="1169"/>
    <cellStyle name="Normal 3 15 11" xfId="1170"/>
    <cellStyle name="Normal 3 15 12" xfId="1171"/>
    <cellStyle name="Normal 3 15 13" xfId="1172"/>
    <cellStyle name="Normal 3 15 14" xfId="1173"/>
    <cellStyle name="Normal 3 15 15" xfId="1174"/>
    <cellStyle name="Normal 3 15 16" xfId="1175"/>
    <cellStyle name="Normal 3 15 17" xfId="1176"/>
    <cellStyle name="Normal 3 15 18" xfId="1177"/>
    <cellStyle name="Normal 3 15 19" xfId="1178"/>
    <cellStyle name="Normal 3 15 2" xfId="1179"/>
    <cellStyle name="Normal 3 15 20" xfId="1180"/>
    <cellStyle name="Normal 3 15 21" xfId="1181"/>
    <cellStyle name="Normal 3 15 22" xfId="1182"/>
    <cellStyle name="Normal 3 15 23" xfId="1183"/>
    <cellStyle name="Normal 3 15 3" xfId="1184"/>
    <cellStyle name="Normal 3 15 4" xfId="1185"/>
    <cellStyle name="Normal 3 15 5" xfId="1186"/>
    <cellStyle name="Normal 3 15 6" xfId="1187"/>
    <cellStyle name="Normal 3 15 7" xfId="1188"/>
    <cellStyle name="Normal 3 15 8" xfId="1189"/>
    <cellStyle name="Normal 3 15 9" xfId="1190"/>
    <cellStyle name="Normal 3 16" xfId="1191"/>
    <cellStyle name="Normal 3 16 10" xfId="1192"/>
    <cellStyle name="Normal 3 16 11" xfId="1193"/>
    <cellStyle name="Normal 3 16 12" xfId="1194"/>
    <cellStyle name="Normal 3 16 13" xfId="1195"/>
    <cellStyle name="Normal 3 16 14" xfId="1196"/>
    <cellStyle name="Normal 3 16 15" xfId="1197"/>
    <cellStyle name="Normal 3 16 16" xfId="1198"/>
    <cellStyle name="Normal 3 16 17" xfId="1199"/>
    <cellStyle name="Normal 3 16 18" xfId="1200"/>
    <cellStyle name="Normal 3 16 19" xfId="1201"/>
    <cellStyle name="Normal 3 16 2" xfId="1202"/>
    <cellStyle name="Normal 3 16 20" xfId="1203"/>
    <cellStyle name="Normal 3 16 21" xfId="1204"/>
    <cellStyle name="Normal 3 16 22" xfId="1205"/>
    <cellStyle name="Normal 3 16 23" xfId="1206"/>
    <cellStyle name="Normal 3 16 3" xfId="1207"/>
    <cellStyle name="Normal 3 16 4" xfId="1208"/>
    <cellStyle name="Normal 3 16 5" xfId="1209"/>
    <cellStyle name="Normal 3 16 6" xfId="1210"/>
    <cellStyle name="Normal 3 16 7" xfId="1211"/>
    <cellStyle name="Normal 3 16 8" xfId="1212"/>
    <cellStyle name="Normal 3 16 9" xfId="1213"/>
    <cellStyle name="Normal 3 17" xfId="1214"/>
    <cellStyle name="Normal 3 17 10" xfId="1215"/>
    <cellStyle name="Normal 3 17 11" xfId="1216"/>
    <cellStyle name="Normal 3 17 12" xfId="1217"/>
    <cellStyle name="Normal 3 17 13" xfId="1218"/>
    <cellStyle name="Normal 3 17 14" xfId="1219"/>
    <cellStyle name="Normal 3 17 15" xfId="1220"/>
    <cellStyle name="Normal 3 17 16" xfId="1221"/>
    <cellStyle name="Normal 3 17 17" xfId="1222"/>
    <cellStyle name="Normal 3 17 18" xfId="1223"/>
    <cellStyle name="Normal 3 17 19" xfId="1224"/>
    <cellStyle name="Normal 3 17 2" xfId="1225"/>
    <cellStyle name="Normal 3 17 20" xfId="1226"/>
    <cellStyle name="Normal 3 17 21" xfId="1227"/>
    <cellStyle name="Normal 3 17 22" xfId="1228"/>
    <cellStyle name="Normal 3 17 23" xfId="1229"/>
    <cellStyle name="Normal 3 17 3" xfId="1230"/>
    <cellStyle name="Normal 3 17 4" xfId="1231"/>
    <cellStyle name="Normal 3 17 5" xfId="1232"/>
    <cellStyle name="Normal 3 17 6" xfId="1233"/>
    <cellStyle name="Normal 3 17 7" xfId="1234"/>
    <cellStyle name="Normal 3 17 8" xfId="1235"/>
    <cellStyle name="Normal 3 17 9" xfId="1236"/>
    <cellStyle name="Normal 3 18" xfId="1237"/>
    <cellStyle name="Normal 3 18 10" xfId="1238"/>
    <cellStyle name="Normal 3 18 11" xfId="1239"/>
    <cellStyle name="Normal 3 18 12" xfId="1240"/>
    <cellStyle name="Normal 3 18 13" xfId="1241"/>
    <cellStyle name="Normal 3 18 14" xfId="1242"/>
    <cellStyle name="Normal 3 18 15" xfId="1243"/>
    <cellStyle name="Normal 3 18 16" xfId="1244"/>
    <cellStyle name="Normal 3 18 17" xfId="1245"/>
    <cellStyle name="Normal 3 18 18" xfId="1246"/>
    <cellStyle name="Normal 3 18 19" xfId="1247"/>
    <cellStyle name="Normal 3 18 2" xfId="1248"/>
    <cellStyle name="Normal 3 18 20" xfId="1249"/>
    <cellStyle name="Normal 3 18 21" xfId="1250"/>
    <cellStyle name="Normal 3 18 22" xfId="1251"/>
    <cellStyle name="Normal 3 18 23" xfId="1252"/>
    <cellStyle name="Normal 3 18 3" xfId="1253"/>
    <cellStyle name="Normal 3 18 4" xfId="1254"/>
    <cellStyle name="Normal 3 18 5" xfId="1255"/>
    <cellStyle name="Normal 3 18 6" xfId="1256"/>
    <cellStyle name="Normal 3 18 7" xfId="1257"/>
    <cellStyle name="Normal 3 18 8" xfId="1258"/>
    <cellStyle name="Normal 3 18 9" xfId="1259"/>
    <cellStyle name="Normal 3 19" xfId="1260"/>
    <cellStyle name="Normal 3 19 10" xfId="1261"/>
    <cellStyle name="Normal 3 19 11" xfId="1262"/>
    <cellStyle name="Normal 3 19 12" xfId="1263"/>
    <cellStyle name="Normal 3 19 13" xfId="1264"/>
    <cellStyle name="Normal 3 19 14" xfId="1265"/>
    <cellStyle name="Normal 3 19 15" xfId="1266"/>
    <cellStyle name="Normal 3 19 16" xfId="1267"/>
    <cellStyle name="Normal 3 19 17" xfId="1268"/>
    <cellStyle name="Normal 3 19 18" xfId="1269"/>
    <cellStyle name="Normal 3 19 19" xfId="1270"/>
    <cellStyle name="Normal 3 19 2" xfId="1271"/>
    <cellStyle name="Normal 3 19 20" xfId="1272"/>
    <cellStyle name="Normal 3 19 21" xfId="1273"/>
    <cellStyle name="Normal 3 19 22" xfId="1274"/>
    <cellStyle name="Normal 3 19 23" xfId="1275"/>
    <cellStyle name="Normal 3 19 3" xfId="1276"/>
    <cellStyle name="Normal 3 19 4" xfId="1277"/>
    <cellStyle name="Normal 3 19 5" xfId="1278"/>
    <cellStyle name="Normal 3 19 6" xfId="1279"/>
    <cellStyle name="Normal 3 19 7" xfId="1280"/>
    <cellStyle name="Normal 3 19 8" xfId="1281"/>
    <cellStyle name="Normal 3 19 9" xfId="1282"/>
    <cellStyle name="Normal 3 2" xfId="1283"/>
    <cellStyle name="Normal 3 2 10" xfId="1284"/>
    <cellStyle name="Normal 3 2 11" xfId="1285"/>
    <cellStyle name="Normal 3 2 12" xfId="1286"/>
    <cellStyle name="Normal 3 2 13" xfId="1287"/>
    <cellStyle name="Normal 3 2 14" xfId="1288"/>
    <cellStyle name="Normal 3 2 15" xfId="1289"/>
    <cellStyle name="Normal 3 2 16" xfId="1290"/>
    <cellStyle name="Normal 3 2 17" xfId="1291"/>
    <cellStyle name="Normal 3 2 18" xfId="1292"/>
    <cellStyle name="Normal 3 2 19" xfId="1293"/>
    <cellStyle name="Normal 3 2 2" xfId="1294"/>
    <cellStyle name="Normal 3 2 2 10" xfId="1295"/>
    <cellStyle name="Normal 3 2 2 11" xfId="1296"/>
    <cellStyle name="Normal 3 2 2 12" xfId="1297"/>
    <cellStyle name="Normal 3 2 2 13" xfId="1298"/>
    <cellStyle name="Normal 3 2 2 14" xfId="1299"/>
    <cellStyle name="Normal 3 2 2 15" xfId="1300"/>
    <cellStyle name="Normal 3 2 2 16" xfId="1301"/>
    <cellStyle name="Normal 3 2 2 17" xfId="1302"/>
    <cellStyle name="Normal 3 2 2 18" xfId="1303"/>
    <cellStyle name="Normal 3 2 2 19" xfId="1304"/>
    <cellStyle name="Normal 3 2 2 2" xfId="1305"/>
    <cellStyle name="Normal 3 2 2 20" xfId="1306"/>
    <cellStyle name="Normal 3 2 2 21" xfId="1307"/>
    <cellStyle name="Normal 3 2 2 22" xfId="1308"/>
    <cellStyle name="Normal 3 2 2 23" xfId="1309"/>
    <cellStyle name="Normal 3 2 2 24" xfId="1310"/>
    <cellStyle name="Normal 3 2 2 25" xfId="1311"/>
    <cellStyle name="Normal 3 2 2 26" xfId="1312"/>
    <cellStyle name="Normal 3 2 2 27" xfId="1313"/>
    <cellStyle name="Normal 3 2 2 28" xfId="1314"/>
    <cellStyle name="Normal 3 2 2 29" xfId="1315"/>
    <cellStyle name="Normal 3 2 2 3" xfId="1316"/>
    <cellStyle name="Normal 3 2 2 30" xfId="1317"/>
    <cellStyle name="Normal 3 2 2 31" xfId="1318"/>
    <cellStyle name="Normal 3 2 2 32" xfId="1319"/>
    <cellStyle name="Normal 3 2 2 33" xfId="1320"/>
    <cellStyle name="Normal 3 2 2 4" xfId="1321"/>
    <cellStyle name="Normal 3 2 2 5" xfId="1322"/>
    <cellStyle name="Normal 3 2 2 6" xfId="1323"/>
    <cellStyle name="Normal 3 2 2 7" xfId="1324"/>
    <cellStyle name="Normal 3 2 2 8" xfId="1325"/>
    <cellStyle name="Normal 3 2 2 9" xfId="1326"/>
    <cellStyle name="Normal 3 2 20" xfId="1327"/>
    <cellStyle name="Normal 3 2 21" xfId="1328"/>
    <cellStyle name="Normal 3 2 22" xfId="1329"/>
    <cellStyle name="Normal 3 2 23" xfId="1330"/>
    <cellStyle name="Normal 3 2 24" xfId="1331"/>
    <cellStyle name="Normal 3 2 25" xfId="1332"/>
    <cellStyle name="Normal 3 2 26" xfId="1333"/>
    <cellStyle name="Normal 3 2 27" xfId="1334"/>
    <cellStyle name="Normal 3 2 28" xfId="1335"/>
    <cellStyle name="Normal 3 2 29" xfId="1336"/>
    <cellStyle name="Normal 3 2 3" xfId="1337"/>
    <cellStyle name="Normal 3 2 30" xfId="1338"/>
    <cellStyle name="Normal 3 2 31" xfId="1339"/>
    <cellStyle name="Normal 3 2 32" xfId="1340"/>
    <cellStyle name="Normal 3 2 33" xfId="1341"/>
    <cellStyle name="Normal 3 2 34" xfId="1342"/>
    <cellStyle name="Normal 3 2 35" xfId="1343"/>
    <cellStyle name="Normal 3 2 36" xfId="1344"/>
    <cellStyle name="Normal 3 2 37" xfId="1345"/>
    <cellStyle name="Normal 3 2 38" xfId="1346"/>
    <cellStyle name="Normal 3 2 39" xfId="1347"/>
    <cellStyle name="Normal 3 2 4" xfId="1348"/>
    <cellStyle name="Normal 3 2 40" xfId="1349"/>
    <cellStyle name="Normal 3 2 41" xfId="1350"/>
    <cellStyle name="Normal 3 2 42" xfId="1351"/>
    <cellStyle name="Normal 3 2 43" xfId="1352"/>
    <cellStyle name="Normal 3 2 44" xfId="1353"/>
    <cellStyle name="Normal 3 2 45" xfId="1354"/>
    <cellStyle name="Normal 3 2 46" xfId="1355"/>
    <cellStyle name="Normal 3 2 47" xfId="1356"/>
    <cellStyle name="Normal 3 2 48" xfId="1357"/>
    <cellStyle name="Normal 3 2 49" xfId="1358"/>
    <cellStyle name="Normal 3 2 5" xfId="1359"/>
    <cellStyle name="Normal 3 2 50" xfId="1360"/>
    <cellStyle name="Normal 3 2 51" xfId="1361"/>
    <cellStyle name="Normal 3 2 52" xfId="1362"/>
    <cellStyle name="Normal 3 2 53" xfId="1363"/>
    <cellStyle name="Normal 3 2 54" xfId="1364"/>
    <cellStyle name="Normal 3 2 55" xfId="1365"/>
    <cellStyle name="Normal 3 2 6" xfId="1366"/>
    <cellStyle name="Normal 3 2 7" xfId="1367"/>
    <cellStyle name="Normal 3 2 8" xfId="1368"/>
    <cellStyle name="Normal 3 2 9" xfId="1369"/>
    <cellStyle name="Normal 3 20" xfId="1370"/>
    <cellStyle name="Normal 3 20 10" xfId="1371"/>
    <cellStyle name="Normal 3 20 11" xfId="1372"/>
    <cellStyle name="Normal 3 20 12" xfId="1373"/>
    <cellStyle name="Normal 3 20 13" xfId="1374"/>
    <cellStyle name="Normal 3 20 14" xfId="1375"/>
    <cellStyle name="Normal 3 20 15" xfId="1376"/>
    <cellStyle name="Normal 3 20 16" xfId="1377"/>
    <cellStyle name="Normal 3 20 17" xfId="1378"/>
    <cellStyle name="Normal 3 20 18" xfId="1379"/>
    <cellStyle name="Normal 3 20 19" xfId="1380"/>
    <cellStyle name="Normal 3 20 2" xfId="1381"/>
    <cellStyle name="Normal 3 20 20" xfId="1382"/>
    <cellStyle name="Normal 3 20 21" xfId="1383"/>
    <cellStyle name="Normal 3 20 22" xfId="1384"/>
    <cellStyle name="Normal 3 20 23" xfId="1385"/>
    <cellStyle name="Normal 3 20 3" xfId="1386"/>
    <cellStyle name="Normal 3 20 4" xfId="1387"/>
    <cellStyle name="Normal 3 20 5" xfId="1388"/>
    <cellStyle name="Normal 3 20 6" xfId="1389"/>
    <cellStyle name="Normal 3 20 7" xfId="1390"/>
    <cellStyle name="Normal 3 20 8" xfId="1391"/>
    <cellStyle name="Normal 3 20 9" xfId="1392"/>
    <cellStyle name="Normal 3 21" xfId="1393"/>
    <cellStyle name="Normal 3 21 10" xfId="1394"/>
    <cellStyle name="Normal 3 21 11" xfId="1395"/>
    <cellStyle name="Normal 3 21 12" xfId="1396"/>
    <cellStyle name="Normal 3 21 13" xfId="1397"/>
    <cellStyle name="Normal 3 21 14" xfId="1398"/>
    <cellStyle name="Normal 3 21 15" xfId="1399"/>
    <cellStyle name="Normal 3 21 16" xfId="1400"/>
    <cellStyle name="Normal 3 21 17" xfId="1401"/>
    <cellStyle name="Normal 3 21 18" xfId="1402"/>
    <cellStyle name="Normal 3 21 19" xfId="1403"/>
    <cellStyle name="Normal 3 21 2" xfId="1404"/>
    <cellStyle name="Normal 3 21 20" xfId="1405"/>
    <cellStyle name="Normal 3 21 21" xfId="1406"/>
    <cellStyle name="Normal 3 21 22" xfId="1407"/>
    <cellStyle name="Normal 3 21 23" xfId="1408"/>
    <cellStyle name="Normal 3 21 3" xfId="1409"/>
    <cellStyle name="Normal 3 21 4" xfId="1410"/>
    <cellStyle name="Normal 3 21 5" xfId="1411"/>
    <cellStyle name="Normal 3 21 6" xfId="1412"/>
    <cellStyle name="Normal 3 21 7" xfId="1413"/>
    <cellStyle name="Normal 3 21 8" xfId="1414"/>
    <cellStyle name="Normal 3 21 9" xfId="1415"/>
    <cellStyle name="Normal 3 22" xfId="1416"/>
    <cellStyle name="Normal 3 22 10" xfId="1417"/>
    <cellStyle name="Normal 3 22 11" xfId="1418"/>
    <cellStyle name="Normal 3 22 12" xfId="1419"/>
    <cellStyle name="Normal 3 22 13" xfId="1420"/>
    <cellStyle name="Normal 3 22 14" xfId="1421"/>
    <cellStyle name="Normal 3 22 15" xfId="1422"/>
    <cellStyle name="Normal 3 22 16" xfId="1423"/>
    <cellStyle name="Normal 3 22 17" xfId="1424"/>
    <cellStyle name="Normal 3 22 18" xfId="1425"/>
    <cellStyle name="Normal 3 22 19" xfId="1426"/>
    <cellStyle name="Normal 3 22 2" xfId="1427"/>
    <cellStyle name="Normal 3 22 20" xfId="1428"/>
    <cellStyle name="Normal 3 22 21" xfId="1429"/>
    <cellStyle name="Normal 3 22 22" xfId="1430"/>
    <cellStyle name="Normal 3 22 23" xfId="1431"/>
    <cellStyle name="Normal 3 22 3" xfId="1432"/>
    <cellStyle name="Normal 3 22 4" xfId="1433"/>
    <cellStyle name="Normal 3 22 5" xfId="1434"/>
    <cellStyle name="Normal 3 22 6" xfId="1435"/>
    <cellStyle name="Normal 3 22 7" xfId="1436"/>
    <cellStyle name="Normal 3 22 8" xfId="1437"/>
    <cellStyle name="Normal 3 22 9" xfId="1438"/>
    <cellStyle name="Normal 3 23" xfId="1439"/>
    <cellStyle name="Normal 3 23 10" xfId="1440"/>
    <cellStyle name="Normal 3 23 11" xfId="1441"/>
    <cellStyle name="Normal 3 23 12" xfId="1442"/>
    <cellStyle name="Normal 3 23 13" xfId="1443"/>
    <cellStyle name="Normal 3 23 14" xfId="1444"/>
    <cellStyle name="Normal 3 23 15" xfId="1445"/>
    <cellStyle name="Normal 3 23 16" xfId="1446"/>
    <cellStyle name="Normal 3 23 17" xfId="1447"/>
    <cellStyle name="Normal 3 23 18" xfId="1448"/>
    <cellStyle name="Normal 3 23 19" xfId="1449"/>
    <cellStyle name="Normal 3 23 2" xfId="1450"/>
    <cellStyle name="Normal 3 23 20" xfId="1451"/>
    <cellStyle name="Normal 3 23 21" xfId="1452"/>
    <cellStyle name="Normal 3 23 22" xfId="1453"/>
    <cellStyle name="Normal 3 23 23" xfId="1454"/>
    <cellStyle name="Normal 3 23 3" xfId="1455"/>
    <cellStyle name="Normal 3 23 4" xfId="1456"/>
    <cellStyle name="Normal 3 23 5" xfId="1457"/>
    <cellStyle name="Normal 3 23 6" xfId="1458"/>
    <cellStyle name="Normal 3 23 7" xfId="1459"/>
    <cellStyle name="Normal 3 23 8" xfId="1460"/>
    <cellStyle name="Normal 3 23 9" xfId="1461"/>
    <cellStyle name="Normal 3 24" xfId="1462"/>
    <cellStyle name="Normal 3 24 10" xfId="1463"/>
    <cellStyle name="Normal 3 24 11" xfId="1464"/>
    <cellStyle name="Normal 3 24 12" xfId="1465"/>
    <cellStyle name="Normal 3 24 13" xfId="1466"/>
    <cellStyle name="Normal 3 24 14" xfId="1467"/>
    <cellStyle name="Normal 3 24 15" xfId="1468"/>
    <cellStyle name="Normal 3 24 16" xfId="1469"/>
    <cellStyle name="Normal 3 24 17" xfId="1470"/>
    <cellStyle name="Normal 3 24 18" xfId="1471"/>
    <cellStyle name="Normal 3 24 19" xfId="1472"/>
    <cellStyle name="Normal 3 24 2" xfId="1473"/>
    <cellStyle name="Normal 3 24 20" xfId="1474"/>
    <cellStyle name="Normal 3 24 21" xfId="1475"/>
    <cellStyle name="Normal 3 24 22" xfId="1476"/>
    <cellStyle name="Normal 3 24 23" xfId="1477"/>
    <cellStyle name="Normal 3 24 3" xfId="1478"/>
    <cellStyle name="Normal 3 24 4" xfId="1479"/>
    <cellStyle name="Normal 3 24 5" xfId="1480"/>
    <cellStyle name="Normal 3 24 6" xfId="1481"/>
    <cellStyle name="Normal 3 24 7" xfId="1482"/>
    <cellStyle name="Normal 3 24 8" xfId="1483"/>
    <cellStyle name="Normal 3 24 9" xfId="1484"/>
    <cellStyle name="Normal 3 25" xfId="1485"/>
    <cellStyle name="Normal 3 25 10" xfId="1486"/>
    <cellStyle name="Normal 3 25 11" xfId="1487"/>
    <cellStyle name="Normal 3 25 12" xfId="1488"/>
    <cellStyle name="Normal 3 25 13" xfId="1489"/>
    <cellStyle name="Normal 3 25 14" xfId="1490"/>
    <cellStyle name="Normal 3 25 15" xfId="1491"/>
    <cellStyle name="Normal 3 25 16" xfId="1492"/>
    <cellStyle name="Normal 3 25 17" xfId="1493"/>
    <cellStyle name="Normal 3 25 18" xfId="1494"/>
    <cellStyle name="Normal 3 25 19" xfId="1495"/>
    <cellStyle name="Normal 3 25 2" xfId="1496"/>
    <cellStyle name="Normal 3 25 20" xfId="1497"/>
    <cellStyle name="Normal 3 25 21" xfId="1498"/>
    <cellStyle name="Normal 3 25 22" xfId="1499"/>
    <cellStyle name="Normal 3 25 23" xfId="1500"/>
    <cellStyle name="Normal 3 25 3" xfId="1501"/>
    <cellStyle name="Normal 3 25 4" xfId="1502"/>
    <cellStyle name="Normal 3 25 5" xfId="1503"/>
    <cellStyle name="Normal 3 25 6" xfId="1504"/>
    <cellStyle name="Normal 3 25 7" xfId="1505"/>
    <cellStyle name="Normal 3 25 8" xfId="1506"/>
    <cellStyle name="Normal 3 25 9" xfId="1507"/>
    <cellStyle name="Normal 3 26" xfId="1508"/>
    <cellStyle name="Normal 3 26 10" xfId="1509"/>
    <cellStyle name="Normal 3 26 11" xfId="1510"/>
    <cellStyle name="Normal 3 26 12" xfId="1511"/>
    <cellStyle name="Normal 3 26 13" xfId="1512"/>
    <cellStyle name="Normal 3 26 14" xfId="1513"/>
    <cellStyle name="Normal 3 26 15" xfId="1514"/>
    <cellStyle name="Normal 3 26 16" xfId="1515"/>
    <cellStyle name="Normal 3 26 17" xfId="1516"/>
    <cellStyle name="Normal 3 26 18" xfId="1517"/>
    <cellStyle name="Normal 3 26 19" xfId="1518"/>
    <cellStyle name="Normal 3 26 2" xfId="1519"/>
    <cellStyle name="Normal 3 26 20" xfId="1520"/>
    <cellStyle name="Normal 3 26 21" xfId="1521"/>
    <cellStyle name="Normal 3 26 22" xfId="1522"/>
    <cellStyle name="Normal 3 26 23" xfId="1523"/>
    <cellStyle name="Normal 3 26 3" xfId="1524"/>
    <cellStyle name="Normal 3 26 4" xfId="1525"/>
    <cellStyle name="Normal 3 26 5" xfId="1526"/>
    <cellStyle name="Normal 3 26 6" xfId="1527"/>
    <cellStyle name="Normal 3 26 7" xfId="1528"/>
    <cellStyle name="Normal 3 26 8" xfId="1529"/>
    <cellStyle name="Normal 3 26 9" xfId="1530"/>
    <cellStyle name="Normal 3 27" xfId="1531"/>
    <cellStyle name="Normal 3 27 10" xfId="1532"/>
    <cellStyle name="Normal 3 27 11" xfId="1533"/>
    <cellStyle name="Normal 3 27 12" xfId="1534"/>
    <cellStyle name="Normal 3 27 13" xfId="1535"/>
    <cellStyle name="Normal 3 27 14" xfId="1536"/>
    <cellStyle name="Normal 3 27 15" xfId="1537"/>
    <cellStyle name="Normal 3 27 16" xfId="1538"/>
    <cellStyle name="Normal 3 27 17" xfId="1539"/>
    <cellStyle name="Normal 3 27 18" xfId="1540"/>
    <cellStyle name="Normal 3 27 19" xfId="1541"/>
    <cellStyle name="Normal 3 27 2" xfId="1542"/>
    <cellStyle name="Normal 3 27 20" xfId="1543"/>
    <cellStyle name="Normal 3 27 21" xfId="1544"/>
    <cellStyle name="Normal 3 27 22" xfId="1545"/>
    <cellStyle name="Normal 3 27 23" xfId="1546"/>
    <cellStyle name="Normal 3 27 3" xfId="1547"/>
    <cellStyle name="Normal 3 27 4" xfId="1548"/>
    <cellStyle name="Normal 3 27 5" xfId="1549"/>
    <cellStyle name="Normal 3 27 6" xfId="1550"/>
    <cellStyle name="Normal 3 27 7" xfId="1551"/>
    <cellStyle name="Normal 3 27 8" xfId="1552"/>
    <cellStyle name="Normal 3 27 9" xfId="1553"/>
    <cellStyle name="Normal 3 28" xfId="1554"/>
    <cellStyle name="Normal 3 28 10" xfId="1555"/>
    <cellStyle name="Normal 3 28 11" xfId="1556"/>
    <cellStyle name="Normal 3 28 12" xfId="1557"/>
    <cellStyle name="Normal 3 28 13" xfId="1558"/>
    <cellStyle name="Normal 3 28 14" xfId="1559"/>
    <cellStyle name="Normal 3 28 15" xfId="1560"/>
    <cellStyle name="Normal 3 28 16" xfId="1561"/>
    <cellStyle name="Normal 3 28 17" xfId="1562"/>
    <cellStyle name="Normal 3 28 18" xfId="1563"/>
    <cellStyle name="Normal 3 28 19" xfId="1564"/>
    <cellStyle name="Normal 3 28 2" xfId="1565"/>
    <cellStyle name="Normal 3 28 20" xfId="1566"/>
    <cellStyle name="Normal 3 28 21" xfId="1567"/>
    <cellStyle name="Normal 3 28 22" xfId="1568"/>
    <cellStyle name="Normal 3 28 23" xfId="1569"/>
    <cellStyle name="Normal 3 28 3" xfId="1570"/>
    <cellStyle name="Normal 3 28 4" xfId="1571"/>
    <cellStyle name="Normal 3 28 5" xfId="1572"/>
    <cellStyle name="Normal 3 28 6" xfId="1573"/>
    <cellStyle name="Normal 3 28 7" xfId="1574"/>
    <cellStyle name="Normal 3 28 8" xfId="1575"/>
    <cellStyle name="Normal 3 28 9" xfId="1576"/>
    <cellStyle name="Normal 3 29" xfId="1577"/>
    <cellStyle name="Normal 3 29 10" xfId="1578"/>
    <cellStyle name="Normal 3 29 11" xfId="1579"/>
    <cellStyle name="Normal 3 29 12" xfId="1580"/>
    <cellStyle name="Normal 3 29 13" xfId="1581"/>
    <cellStyle name="Normal 3 29 14" xfId="1582"/>
    <cellStyle name="Normal 3 29 15" xfId="1583"/>
    <cellStyle name="Normal 3 29 16" xfId="1584"/>
    <cellStyle name="Normal 3 29 17" xfId="1585"/>
    <cellStyle name="Normal 3 29 18" xfId="1586"/>
    <cellStyle name="Normal 3 29 19" xfId="1587"/>
    <cellStyle name="Normal 3 29 2" xfId="1588"/>
    <cellStyle name="Normal 3 29 20" xfId="1589"/>
    <cellStyle name="Normal 3 29 21" xfId="1590"/>
    <cellStyle name="Normal 3 29 22" xfId="1591"/>
    <cellStyle name="Normal 3 29 23" xfId="1592"/>
    <cellStyle name="Normal 3 29 3" xfId="1593"/>
    <cellStyle name="Normal 3 29 4" xfId="1594"/>
    <cellStyle name="Normal 3 29 5" xfId="1595"/>
    <cellStyle name="Normal 3 29 6" xfId="1596"/>
    <cellStyle name="Normal 3 29 7" xfId="1597"/>
    <cellStyle name="Normal 3 29 8" xfId="1598"/>
    <cellStyle name="Normal 3 29 9" xfId="1599"/>
    <cellStyle name="Normal 3 3" xfId="1600"/>
    <cellStyle name="Normal 3 3 10" xfId="1601"/>
    <cellStyle name="Normal 3 3 11" xfId="1602"/>
    <cellStyle name="Normal 3 3 12" xfId="1603"/>
    <cellStyle name="Normal 3 3 13" xfId="1604"/>
    <cellStyle name="Normal 3 3 14" xfId="1605"/>
    <cellStyle name="Normal 3 3 15" xfId="1606"/>
    <cellStyle name="Normal 3 3 16" xfId="1607"/>
    <cellStyle name="Normal 3 3 17" xfId="1608"/>
    <cellStyle name="Normal 3 3 18" xfId="1609"/>
    <cellStyle name="Normal 3 3 19" xfId="1610"/>
    <cellStyle name="Normal 3 3 2" xfId="1611"/>
    <cellStyle name="Normal 3 3 20" xfId="1612"/>
    <cellStyle name="Normal 3 3 21" xfId="1613"/>
    <cellStyle name="Normal 3 3 22" xfId="1614"/>
    <cellStyle name="Normal 3 3 23" xfId="1615"/>
    <cellStyle name="Normal 3 3 3" xfId="1616"/>
    <cellStyle name="Normal 3 3 4" xfId="1617"/>
    <cellStyle name="Normal 3 3 5" xfId="1618"/>
    <cellStyle name="Normal 3 3 6" xfId="1619"/>
    <cellStyle name="Normal 3 3 7" xfId="1620"/>
    <cellStyle name="Normal 3 3 8" xfId="1621"/>
    <cellStyle name="Normal 3 3 9" xfId="1622"/>
    <cellStyle name="Normal 3 30" xfId="1623"/>
    <cellStyle name="Normal 3 30 10" xfId="1624"/>
    <cellStyle name="Normal 3 30 11" xfId="1625"/>
    <cellStyle name="Normal 3 30 12" xfId="1626"/>
    <cellStyle name="Normal 3 30 13" xfId="1627"/>
    <cellStyle name="Normal 3 30 14" xfId="1628"/>
    <cellStyle name="Normal 3 30 15" xfId="1629"/>
    <cellStyle name="Normal 3 30 16" xfId="1630"/>
    <cellStyle name="Normal 3 30 17" xfId="1631"/>
    <cellStyle name="Normal 3 30 18" xfId="1632"/>
    <cellStyle name="Normal 3 30 19" xfId="1633"/>
    <cellStyle name="Normal 3 30 2" xfId="1634"/>
    <cellStyle name="Normal 3 30 20" xfId="1635"/>
    <cellStyle name="Normal 3 30 21" xfId="1636"/>
    <cellStyle name="Normal 3 30 22" xfId="1637"/>
    <cellStyle name="Normal 3 30 23" xfId="1638"/>
    <cellStyle name="Normal 3 30 3" xfId="1639"/>
    <cellStyle name="Normal 3 30 4" xfId="1640"/>
    <cellStyle name="Normal 3 30 5" xfId="1641"/>
    <cellStyle name="Normal 3 30 6" xfId="1642"/>
    <cellStyle name="Normal 3 30 7" xfId="1643"/>
    <cellStyle name="Normal 3 30 8" xfId="1644"/>
    <cellStyle name="Normal 3 30 9" xfId="1645"/>
    <cellStyle name="Normal 3 31" xfId="1646"/>
    <cellStyle name="Normal 3 31 10" xfId="1647"/>
    <cellStyle name="Normal 3 31 11" xfId="1648"/>
    <cellStyle name="Normal 3 31 12" xfId="1649"/>
    <cellStyle name="Normal 3 31 13" xfId="1650"/>
    <cellStyle name="Normal 3 31 14" xfId="1651"/>
    <cellStyle name="Normal 3 31 15" xfId="1652"/>
    <cellStyle name="Normal 3 31 16" xfId="1653"/>
    <cellStyle name="Normal 3 31 17" xfId="1654"/>
    <cellStyle name="Normal 3 31 18" xfId="1655"/>
    <cellStyle name="Normal 3 31 19" xfId="1656"/>
    <cellStyle name="Normal 3 31 2" xfId="1657"/>
    <cellStyle name="Normal 3 31 20" xfId="1658"/>
    <cellStyle name="Normal 3 31 21" xfId="1659"/>
    <cellStyle name="Normal 3 31 22" xfId="1660"/>
    <cellStyle name="Normal 3 31 23" xfId="1661"/>
    <cellStyle name="Normal 3 31 3" xfId="1662"/>
    <cellStyle name="Normal 3 31 4" xfId="1663"/>
    <cellStyle name="Normal 3 31 5" xfId="1664"/>
    <cellStyle name="Normal 3 31 6" xfId="1665"/>
    <cellStyle name="Normal 3 31 7" xfId="1666"/>
    <cellStyle name="Normal 3 31 8" xfId="1667"/>
    <cellStyle name="Normal 3 31 9" xfId="1668"/>
    <cellStyle name="Normal 3 32" xfId="1669"/>
    <cellStyle name="Normal 3 32 10" xfId="1670"/>
    <cellStyle name="Normal 3 32 11" xfId="1671"/>
    <cellStyle name="Normal 3 32 12" xfId="1672"/>
    <cellStyle name="Normal 3 32 13" xfId="1673"/>
    <cellStyle name="Normal 3 32 14" xfId="1674"/>
    <cellStyle name="Normal 3 32 15" xfId="1675"/>
    <cellStyle name="Normal 3 32 16" xfId="1676"/>
    <cellStyle name="Normal 3 32 17" xfId="1677"/>
    <cellStyle name="Normal 3 32 18" xfId="1678"/>
    <cellStyle name="Normal 3 32 19" xfId="1679"/>
    <cellStyle name="Normal 3 32 2" xfId="1680"/>
    <cellStyle name="Normal 3 32 20" xfId="1681"/>
    <cellStyle name="Normal 3 32 21" xfId="1682"/>
    <cellStyle name="Normal 3 32 22" xfId="1683"/>
    <cellStyle name="Normal 3 32 23" xfId="1684"/>
    <cellStyle name="Normal 3 32 3" xfId="1685"/>
    <cellStyle name="Normal 3 32 4" xfId="1686"/>
    <cellStyle name="Normal 3 32 5" xfId="1687"/>
    <cellStyle name="Normal 3 32 6" xfId="1688"/>
    <cellStyle name="Normal 3 32 7" xfId="1689"/>
    <cellStyle name="Normal 3 32 8" xfId="1690"/>
    <cellStyle name="Normal 3 32 9" xfId="1691"/>
    <cellStyle name="Normal 3 33" xfId="1692"/>
    <cellStyle name="Normal 3 33 10" xfId="1693"/>
    <cellStyle name="Normal 3 33 11" xfId="1694"/>
    <cellStyle name="Normal 3 33 12" xfId="1695"/>
    <cellStyle name="Normal 3 33 13" xfId="1696"/>
    <cellStyle name="Normal 3 33 14" xfId="1697"/>
    <cellStyle name="Normal 3 33 15" xfId="1698"/>
    <cellStyle name="Normal 3 33 16" xfId="1699"/>
    <cellStyle name="Normal 3 33 17" xfId="1700"/>
    <cellStyle name="Normal 3 33 18" xfId="1701"/>
    <cellStyle name="Normal 3 33 19" xfId="1702"/>
    <cellStyle name="Normal 3 33 2" xfId="1703"/>
    <cellStyle name="Normal 3 33 20" xfId="1704"/>
    <cellStyle name="Normal 3 33 21" xfId="1705"/>
    <cellStyle name="Normal 3 33 22" xfId="1706"/>
    <cellStyle name="Normal 3 33 23" xfId="1707"/>
    <cellStyle name="Normal 3 33 3" xfId="1708"/>
    <cellStyle name="Normal 3 33 4" xfId="1709"/>
    <cellStyle name="Normal 3 33 5" xfId="1710"/>
    <cellStyle name="Normal 3 33 6" xfId="1711"/>
    <cellStyle name="Normal 3 33 7" xfId="1712"/>
    <cellStyle name="Normal 3 33 8" xfId="1713"/>
    <cellStyle name="Normal 3 33 9" xfId="1714"/>
    <cellStyle name="Normal 3 34" xfId="1715"/>
    <cellStyle name="Normal 3 35" xfId="1716"/>
    <cellStyle name="Normal 3 36" xfId="1717"/>
    <cellStyle name="Normal 3 37" xfId="1718"/>
    <cellStyle name="Normal 3 38" xfId="1719"/>
    <cellStyle name="Normal 3 39" xfId="1720"/>
    <cellStyle name="Normal 3 4" xfId="1721"/>
    <cellStyle name="Normal 3 4 10" xfId="1722"/>
    <cellStyle name="Normal 3 4 11" xfId="1723"/>
    <cellStyle name="Normal 3 4 12" xfId="1724"/>
    <cellStyle name="Normal 3 4 13" xfId="1725"/>
    <cellStyle name="Normal 3 4 14" xfId="1726"/>
    <cellStyle name="Normal 3 4 15" xfId="1727"/>
    <cellStyle name="Normal 3 4 16" xfId="1728"/>
    <cellStyle name="Normal 3 4 17" xfId="1729"/>
    <cellStyle name="Normal 3 4 18" xfId="1730"/>
    <cellStyle name="Normal 3 4 19" xfId="1731"/>
    <cellStyle name="Normal 3 4 2" xfId="1732"/>
    <cellStyle name="Normal 3 4 20" xfId="1733"/>
    <cellStyle name="Normal 3 4 21" xfId="1734"/>
    <cellStyle name="Normal 3 4 22" xfId="1735"/>
    <cellStyle name="Normal 3 4 23" xfId="1736"/>
    <cellStyle name="Normal 3 4 3" xfId="1737"/>
    <cellStyle name="Normal 3 4 4" xfId="1738"/>
    <cellStyle name="Normal 3 4 5" xfId="1739"/>
    <cellStyle name="Normal 3 4 6" xfId="1740"/>
    <cellStyle name="Normal 3 4 7" xfId="1741"/>
    <cellStyle name="Normal 3 4 8" xfId="1742"/>
    <cellStyle name="Normal 3 4 9" xfId="1743"/>
    <cellStyle name="Normal 3 40" xfId="1744"/>
    <cellStyle name="Normal 3 41" xfId="1745"/>
    <cellStyle name="Normal 3 42" xfId="1746"/>
    <cellStyle name="Normal 3 43" xfId="1747"/>
    <cellStyle name="Normal 3 44" xfId="1748"/>
    <cellStyle name="Normal 3 45" xfId="1749"/>
    <cellStyle name="Normal 3 46" xfId="1750"/>
    <cellStyle name="Normal 3 47" xfId="1751"/>
    <cellStyle name="Normal 3 48" xfId="1752"/>
    <cellStyle name="Normal 3 49" xfId="1753"/>
    <cellStyle name="Normal 3 5" xfId="1754"/>
    <cellStyle name="Normal 3 5 10" xfId="1755"/>
    <cellStyle name="Normal 3 5 11" xfId="1756"/>
    <cellStyle name="Normal 3 5 12" xfId="1757"/>
    <cellStyle name="Normal 3 5 13" xfId="1758"/>
    <cellStyle name="Normal 3 5 14" xfId="1759"/>
    <cellStyle name="Normal 3 5 15" xfId="1760"/>
    <cellStyle name="Normal 3 5 16" xfId="1761"/>
    <cellStyle name="Normal 3 5 17" xfId="1762"/>
    <cellStyle name="Normal 3 5 18" xfId="1763"/>
    <cellStyle name="Normal 3 5 19" xfId="1764"/>
    <cellStyle name="Normal 3 5 2" xfId="1765"/>
    <cellStyle name="Normal 3 5 20" xfId="1766"/>
    <cellStyle name="Normal 3 5 21" xfId="1767"/>
    <cellStyle name="Normal 3 5 22" xfId="1768"/>
    <cellStyle name="Normal 3 5 23" xfId="1769"/>
    <cellStyle name="Normal 3 5 3" xfId="1770"/>
    <cellStyle name="Normal 3 5 4" xfId="1771"/>
    <cellStyle name="Normal 3 5 5" xfId="1772"/>
    <cellStyle name="Normal 3 5 6" xfId="1773"/>
    <cellStyle name="Normal 3 5 7" xfId="1774"/>
    <cellStyle name="Normal 3 5 8" xfId="1775"/>
    <cellStyle name="Normal 3 5 9" xfId="1776"/>
    <cellStyle name="Normal 3 50" xfId="1777"/>
    <cellStyle name="Normal 3 51" xfId="1778"/>
    <cellStyle name="Normal 3 52" xfId="1779"/>
    <cellStyle name="Normal 3 53" xfId="1780"/>
    <cellStyle name="Normal 3 54" xfId="1781"/>
    <cellStyle name="Normal 3 55" xfId="1782"/>
    <cellStyle name="Normal 3 56" xfId="1783"/>
    <cellStyle name="Normal 3 57" xfId="1784"/>
    <cellStyle name="Normal 3 58" xfId="1785"/>
    <cellStyle name="Normal 3 59" xfId="1786"/>
    <cellStyle name="Normal 3 6" xfId="1787"/>
    <cellStyle name="Normal 3 6 10" xfId="1788"/>
    <cellStyle name="Normal 3 6 11" xfId="1789"/>
    <cellStyle name="Normal 3 6 12" xfId="1790"/>
    <cellStyle name="Normal 3 6 13" xfId="1791"/>
    <cellStyle name="Normal 3 6 14" xfId="1792"/>
    <cellStyle name="Normal 3 6 15" xfId="1793"/>
    <cellStyle name="Normal 3 6 16" xfId="1794"/>
    <cellStyle name="Normal 3 6 17" xfId="1795"/>
    <cellStyle name="Normal 3 6 18" xfId="1796"/>
    <cellStyle name="Normal 3 6 19" xfId="1797"/>
    <cellStyle name="Normal 3 6 2" xfId="1798"/>
    <cellStyle name="Normal 3 6 20" xfId="1799"/>
    <cellStyle name="Normal 3 6 21" xfId="1800"/>
    <cellStyle name="Normal 3 6 22" xfId="1801"/>
    <cellStyle name="Normal 3 6 23" xfId="1802"/>
    <cellStyle name="Normal 3 6 3" xfId="1803"/>
    <cellStyle name="Normal 3 6 4" xfId="1804"/>
    <cellStyle name="Normal 3 6 5" xfId="1805"/>
    <cellStyle name="Normal 3 6 6" xfId="1806"/>
    <cellStyle name="Normal 3 6 7" xfId="1807"/>
    <cellStyle name="Normal 3 6 8" xfId="1808"/>
    <cellStyle name="Normal 3 6 9" xfId="1809"/>
    <cellStyle name="Normal 3 60" xfId="1810"/>
    <cellStyle name="Normal 3 61" xfId="1811"/>
    <cellStyle name="Normal 3 62" xfId="1812"/>
    <cellStyle name="Normal 3 63" xfId="1813"/>
    <cellStyle name="Normal 3 64" xfId="1814"/>
    <cellStyle name="Normal 3 65" xfId="1815"/>
    <cellStyle name="Normal 3 7" xfId="1816"/>
    <cellStyle name="Normal 3 7 10" xfId="1817"/>
    <cellStyle name="Normal 3 7 11" xfId="1818"/>
    <cellStyle name="Normal 3 7 12" xfId="1819"/>
    <cellStyle name="Normal 3 7 13" xfId="1820"/>
    <cellStyle name="Normal 3 7 14" xfId="1821"/>
    <cellStyle name="Normal 3 7 15" xfId="1822"/>
    <cellStyle name="Normal 3 7 16" xfId="1823"/>
    <cellStyle name="Normal 3 7 17" xfId="1824"/>
    <cellStyle name="Normal 3 7 18" xfId="1825"/>
    <cellStyle name="Normal 3 7 19" xfId="1826"/>
    <cellStyle name="Normal 3 7 2" xfId="1827"/>
    <cellStyle name="Normal 3 7 20" xfId="1828"/>
    <cellStyle name="Normal 3 7 21" xfId="1829"/>
    <cellStyle name="Normal 3 7 22" xfId="1830"/>
    <cellStyle name="Normal 3 7 23" xfId="1831"/>
    <cellStyle name="Normal 3 7 3" xfId="1832"/>
    <cellStyle name="Normal 3 7 4" xfId="1833"/>
    <cellStyle name="Normal 3 7 5" xfId="1834"/>
    <cellStyle name="Normal 3 7 6" xfId="1835"/>
    <cellStyle name="Normal 3 7 7" xfId="1836"/>
    <cellStyle name="Normal 3 7 8" xfId="1837"/>
    <cellStyle name="Normal 3 7 9" xfId="1838"/>
    <cellStyle name="Normal 3 8" xfId="1839"/>
    <cellStyle name="Normal 3 8 10" xfId="1840"/>
    <cellStyle name="Normal 3 8 11" xfId="1841"/>
    <cellStyle name="Normal 3 8 12" xfId="1842"/>
    <cellStyle name="Normal 3 8 13" xfId="1843"/>
    <cellStyle name="Normal 3 8 14" xfId="1844"/>
    <cellStyle name="Normal 3 8 15" xfId="1845"/>
    <cellStyle name="Normal 3 8 16" xfId="1846"/>
    <cellStyle name="Normal 3 8 17" xfId="1847"/>
    <cellStyle name="Normal 3 8 18" xfId="1848"/>
    <cellStyle name="Normal 3 8 19" xfId="1849"/>
    <cellStyle name="Normal 3 8 2" xfId="1850"/>
    <cellStyle name="Normal 3 8 20" xfId="1851"/>
    <cellStyle name="Normal 3 8 21" xfId="1852"/>
    <cellStyle name="Normal 3 8 22" xfId="1853"/>
    <cellStyle name="Normal 3 8 23" xfId="1854"/>
    <cellStyle name="Normal 3 8 3" xfId="1855"/>
    <cellStyle name="Normal 3 8 4" xfId="1856"/>
    <cellStyle name="Normal 3 8 5" xfId="1857"/>
    <cellStyle name="Normal 3 8 6" xfId="1858"/>
    <cellStyle name="Normal 3 8 7" xfId="1859"/>
    <cellStyle name="Normal 3 8 8" xfId="1860"/>
    <cellStyle name="Normal 3 8 9" xfId="1861"/>
    <cellStyle name="Normal 3 9" xfId="1862"/>
    <cellStyle name="Normal 3 9 10" xfId="1863"/>
    <cellStyle name="Normal 3 9 11" xfId="1864"/>
    <cellStyle name="Normal 3 9 12" xfId="1865"/>
    <cellStyle name="Normal 3 9 13" xfId="1866"/>
    <cellStyle name="Normal 3 9 14" xfId="1867"/>
    <cellStyle name="Normal 3 9 15" xfId="1868"/>
    <cellStyle name="Normal 3 9 16" xfId="1869"/>
    <cellStyle name="Normal 3 9 17" xfId="1870"/>
    <cellStyle name="Normal 3 9 18" xfId="1871"/>
    <cellStyle name="Normal 3 9 19" xfId="1872"/>
    <cellStyle name="Normal 3 9 2" xfId="1873"/>
    <cellStyle name="Normal 3 9 20" xfId="1874"/>
    <cellStyle name="Normal 3 9 21" xfId="1875"/>
    <cellStyle name="Normal 3 9 22" xfId="1876"/>
    <cellStyle name="Normal 3 9 23" xfId="1877"/>
    <cellStyle name="Normal 3 9 3" xfId="1878"/>
    <cellStyle name="Normal 3 9 4" xfId="1879"/>
    <cellStyle name="Normal 3 9 5" xfId="1880"/>
    <cellStyle name="Normal 3 9 6" xfId="1881"/>
    <cellStyle name="Normal 3 9 7" xfId="1882"/>
    <cellStyle name="Normal 3 9 8" xfId="1883"/>
    <cellStyle name="Normal 3 9 9" xfId="1884"/>
    <cellStyle name="Normal 4" xfId="1885"/>
    <cellStyle name="Normal 4 2" xfId="1886"/>
    <cellStyle name="Normal 4 3" xfId="1988"/>
    <cellStyle name="Normal 5" xfId="1887"/>
    <cellStyle name="Normal 5 10" xfId="1888"/>
    <cellStyle name="Normal 5 11" xfId="1889"/>
    <cellStyle name="Normal 5 12" xfId="1890"/>
    <cellStyle name="Normal 5 13" xfId="1891"/>
    <cellStyle name="Normal 5 14" xfId="1892"/>
    <cellStyle name="Normal 5 15" xfId="1893"/>
    <cellStyle name="Normal 5 16" xfId="1894"/>
    <cellStyle name="Normal 5 17" xfId="1895"/>
    <cellStyle name="Normal 5 18" xfId="1896"/>
    <cellStyle name="Normal 5 19" xfId="1897"/>
    <cellStyle name="Normal 5 2" xfId="1898"/>
    <cellStyle name="Normal 5 2 10" xfId="1899"/>
    <cellStyle name="Normal 5 2 11" xfId="1900"/>
    <cellStyle name="Normal 5 2 12" xfId="1901"/>
    <cellStyle name="Normal 5 2 13" xfId="1902"/>
    <cellStyle name="Normal 5 2 14" xfId="1903"/>
    <cellStyle name="Normal 5 2 15" xfId="1904"/>
    <cellStyle name="Normal 5 2 16" xfId="1905"/>
    <cellStyle name="Normal 5 2 17" xfId="1906"/>
    <cellStyle name="Normal 5 2 18" xfId="1907"/>
    <cellStyle name="Normal 5 2 19" xfId="1908"/>
    <cellStyle name="Normal 5 2 2" xfId="1909"/>
    <cellStyle name="Normal 5 2 20" xfId="1910"/>
    <cellStyle name="Normal 5 2 21" xfId="1911"/>
    <cellStyle name="Normal 5 2 22" xfId="1912"/>
    <cellStyle name="Normal 5 2 23" xfId="1913"/>
    <cellStyle name="Normal 5 2 3" xfId="1914"/>
    <cellStyle name="Normal 5 2 4" xfId="1915"/>
    <cellStyle name="Normal 5 2 5" xfId="1916"/>
    <cellStyle name="Normal 5 2 6" xfId="1917"/>
    <cellStyle name="Normal 5 2 7" xfId="1918"/>
    <cellStyle name="Normal 5 2 8" xfId="1919"/>
    <cellStyle name="Normal 5 2 9" xfId="1920"/>
    <cellStyle name="Normal 5 20" xfId="1921"/>
    <cellStyle name="Normal 5 21" xfId="1922"/>
    <cellStyle name="Normal 5 22" xfId="1923"/>
    <cellStyle name="Normal 5 23" xfId="1924"/>
    <cellStyle name="Normal 5 24" xfId="1925"/>
    <cellStyle name="Normal 5 3" xfId="1926"/>
    <cellStyle name="Normal 5 4" xfId="1927"/>
    <cellStyle name="Normal 5 5" xfId="1928"/>
    <cellStyle name="Normal 5 6" xfId="1929"/>
    <cellStyle name="Normal 5 7" xfId="1930"/>
    <cellStyle name="Normal 5 8" xfId="1931"/>
    <cellStyle name="Normal 5 9" xfId="1932"/>
    <cellStyle name="Normal 6" xfId="1933"/>
    <cellStyle name="Normal 7" xfId="1934"/>
    <cellStyle name="Normal 7 10" xfId="1935"/>
    <cellStyle name="Normal 7 11" xfId="1936"/>
    <cellStyle name="Normal 7 12" xfId="1937"/>
    <cellStyle name="Normal 7 13" xfId="1938"/>
    <cellStyle name="Normal 7 14" xfId="1939"/>
    <cellStyle name="Normal 7 15" xfId="1940"/>
    <cellStyle name="Normal 7 16" xfId="1941"/>
    <cellStyle name="Normal 7 17" xfId="1942"/>
    <cellStyle name="Normal 7 18" xfId="1943"/>
    <cellStyle name="Normal 7 19" xfId="1944"/>
    <cellStyle name="Normal 7 2" xfId="1945"/>
    <cellStyle name="Normal 7 2 10" xfId="1946"/>
    <cellStyle name="Normal 7 2 11" xfId="1947"/>
    <cellStyle name="Normal 7 2 12" xfId="1948"/>
    <cellStyle name="Normal 7 2 13" xfId="1949"/>
    <cellStyle name="Normal 7 2 14" xfId="1950"/>
    <cellStyle name="Normal 7 2 15" xfId="1951"/>
    <cellStyle name="Normal 7 2 16" xfId="1952"/>
    <cellStyle name="Normal 7 2 17" xfId="1953"/>
    <cellStyle name="Normal 7 2 18" xfId="1954"/>
    <cellStyle name="Normal 7 2 19" xfId="1955"/>
    <cellStyle name="Normal 7 2 2" xfId="1956"/>
    <cellStyle name="Normal 7 2 20" xfId="1957"/>
    <cellStyle name="Normal 7 2 21" xfId="1958"/>
    <cellStyle name="Normal 7 2 22" xfId="1959"/>
    <cellStyle name="Normal 7 2 23" xfId="1960"/>
    <cellStyle name="Normal 7 2 3" xfId="1961"/>
    <cellStyle name="Normal 7 2 4" xfId="1962"/>
    <cellStyle name="Normal 7 2 5" xfId="1963"/>
    <cellStyle name="Normal 7 2 6" xfId="1964"/>
    <cellStyle name="Normal 7 2 7" xfId="1965"/>
    <cellStyle name="Normal 7 2 8" xfId="1966"/>
    <cellStyle name="Normal 7 2 9" xfId="1967"/>
    <cellStyle name="Normal 7 20" xfId="1968"/>
    <cellStyle name="Normal 7 21" xfId="1969"/>
    <cellStyle name="Normal 7 22" xfId="1970"/>
    <cellStyle name="Normal 7 23" xfId="1971"/>
    <cellStyle name="Normal 7 24" xfId="1972"/>
    <cellStyle name="Normal 7 3" xfId="1973"/>
    <cellStyle name="Normal 7 4" xfId="1974"/>
    <cellStyle name="Normal 7 5" xfId="1975"/>
    <cellStyle name="Normal 7 6" xfId="1976"/>
    <cellStyle name="Normal 7 7" xfId="1977"/>
    <cellStyle name="Normal 7 8" xfId="1978"/>
    <cellStyle name="Normal 7 9" xfId="1979"/>
    <cellStyle name="Normal 8" xfId="1980"/>
    <cellStyle name="Note" xfId="17" builtinId="10" customBuiltin="1"/>
    <cellStyle name="Note 2" xfId="1981"/>
    <cellStyle name="Output" xfId="12" builtinId="21" customBuiltin="1"/>
    <cellStyle name="Output 2" xfId="1982"/>
    <cellStyle name="Percent 4" xfId="1983"/>
    <cellStyle name="Title" xfId="3" builtinId="15" customBuiltin="1"/>
    <cellStyle name="Title 2" xfId="1984"/>
    <cellStyle name="Total" xfId="19" builtinId="25" customBuiltin="1"/>
    <cellStyle name="Total 2" xfId="1985"/>
    <cellStyle name="Warning Text" xfId="16" builtinId="11" customBuiltin="1"/>
    <cellStyle name="Warning Text 2" xfId="1986"/>
  </cellStyles>
  <dxfs count="12">
    <dxf>
      <fill>
        <patternFill>
          <bgColor theme="2"/>
        </patternFill>
      </fill>
    </dxf>
    <dxf>
      <fill>
        <patternFill patternType="none">
          <bgColor auto="1"/>
        </patternFill>
      </fill>
    </dxf>
    <dxf>
      <font>
        <b/>
        <i val="0"/>
      </font>
      <fill>
        <patternFill>
          <bgColor theme="3"/>
        </patternFill>
      </fill>
      <border>
        <top style="thin">
          <color auto="1"/>
        </top>
      </border>
    </dxf>
    <dxf>
      <font>
        <b/>
        <i val="0"/>
      </font>
      <fill>
        <patternFill>
          <fgColor auto="1"/>
          <bgColor theme="3"/>
        </patternFill>
      </fill>
      <border>
        <bottom style="thin">
          <color auto="1"/>
        </bottom>
      </border>
    </dxf>
    <dxf>
      <border>
        <left style="thin">
          <color auto="1"/>
        </left>
        <right style="thin">
          <color auto="1"/>
        </right>
        <top style="thin">
          <color auto="1"/>
        </top>
        <bottom style="thin">
          <color auto="1"/>
        </bottom>
        <vertical style="thin">
          <color auto="1"/>
        </vertical>
      </border>
    </dxf>
    <dxf>
      <font>
        <b/>
        <i val="0"/>
      </font>
      <fill>
        <patternFill>
          <bgColor theme="0" tint="-0.14996795556505021"/>
        </patternFill>
      </fill>
      <border>
        <top style="thin">
          <color auto="1"/>
        </top>
      </border>
    </dxf>
    <dxf>
      <font>
        <b/>
        <i val="0"/>
      </font>
      <fill>
        <patternFill>
          <fgColor auto="1"/>
          <bgColor theme="0" tint="-0.14996795556505021"/>
        </patternFill>
      </fill>
      <border>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
      <fill>
        <patternFill>
          <bgColor rgb="FFCCFFCC"/>
        </patternFill>
      </fill>
    </dxf>
    <dxf>
      <fill>
        <patternFill>
          <bgColor rgb="FF99CCFF"/>
        </patternFill>
      </fill>
      <border>
        <top style="double">
          <color auto="1"/>
        </top>
      </border>
    </dxf>
    <dxf>
      <fill>
        <patternFill>
          <bgColor rgb="FF99CCFF"/>
        </patternFill>
      </fill>
      <border>
        <bottom style="double">
          <color auto="1"/>
        </bottom>
      </border>
    </dxf>
    <dxf>
      <border>
        <left style="thin">
          <color auto="1"/>
        </left>
        <right style="thin">
          <color auto="1"/>
        </right>
        <top style="thin">
          <color auto="1"/>
        </top>
        <bottom style="thin">
          <color auto="1"/>
        </bottom>
        <vertical style="thin">
          <color auto="1"/>
        </vertical>
      </border>
    </dxf>
  </dxfs>
  <tableStyles count="3" defaultTableStyle="TableStyleMedium2" defaultPivotStyle="PivotStyleLight16">
    <tableStyle name="ERS Report" pivot="0" count="4">
      <tableStyleElement type="wholeTable" dxfId="11"/>
      <tableStyleElement type="headerRow" dxfId="10"/>
      <tableStyleElement type="totalRow" dxfId="9"/>
      <tableStyleElement type="secondRowStripe" dxfId="8"/>
    </tableStyle>
    <tableStyle name="ERS simple table" pivot="0" count="3">
      <tableStyleElement type="wholeTable" dxfId="7"/>
      <tableStyleElement type="headerRow" dxfId="6"/>
      <tableStyleElement type="totalRow" dxfId="5"/>
    </tableStyle>
    <tableStyle name="ERS table" pivot="0" count="5">
      <tableStyleElement type="wholeTable" dxfId="4"/>
      <tableStyleElement type="headerRow" dxfId="3"/>
      <tableStyleElement type="total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3133868441726"/>
          <c:y val="5.1400554097404488E-2"/>
          <c:w val="0.82934811832353938"/>
          <c:h val="0.75604413101999857"/>
        </c:manualLayout>
      </c:layout>
      <c:scatterChart>
        <c:scatterStyle val="lineMarker"/>
        <c:varyColors val="0"/>
        <c:ser>
          <c:idx val="0"/>
          <c:order val="0"/>
          <c:tx>
            <c:strRef>
              <c:f>Summary!$D$40</c:f>
              <c:strCache>
                <c:ptCount val="1"/>
                <c:pt idx="0">
                  <c:v>Calc. Q-sync</c:v>
                </c:pt>
              </c:strCache>
            </c:strRef>
          </c:tx>
          <c:spPr>
            <a:ln>
              <a:solidFill>
                <a:schemeClr val="tx1"/>
              </a:solidFill>
            </a:ln>
          </c:spPr>
          <c:marker>
            <c:symbol val="none"/>
          </c:marker>
          <c:xVal>
            <c:numRef>
              <c:f>Summary!$C$41:$C$50</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Summary!$D$41:$D$50</c:f>
              <c:numCache>
                <c:formatCode>"$"#,##0</c:formatCode>
                <c:ptCount val="10"/>
                <c:pt idx="0">
                  <c:v>57.269548563611487</c:v>
                </c:pt>
                <c:pt idx="1">
                  <c:v>114.53909712722297</c:v>
                </c:pt>
                <c:pt idx="2">
                  <c:v>171.80864569083445</c:v>
                </c:pt>
                <c:pt idx="3">
                  <c:v>229.07819425444595</c:v>
                </c:pt>
                <c:pt idx="4">
                  <c:v>286.34774281805744</c:v>
                </c:pt>
                <c:pt idx="5">
                  <c:v>343.61729138166891</c:v>
                </c:pt>
                <c:pt idx="6">
                  <c:v>400.88683994528043</c:v>
                </c:pt>
                <c:pt idx="7">
                  <c:v>458.15638850889189</c:v>
                </c:pt>
                <c:pt idx="8">
                  <c:v>515.42593707250342</c:v>
                </c:pt>
                <c:pt idx="9">
                  <c:v>572.69548563611488</c:v>
                </c:pt>
              </c:numCache>
            </c:numRef>
          </c:yVal>
          <c:smooth val="0"/>
        </c:ser>
        <c:ser>
          <c:idx val="1"/>
          <c:order val="1"/>
          <c:tx>
            <c:strRef>
              <c:f>Summary!$E$40</c:f>
              <c:strCache>
                <c:ptCount val="1"/>
                <c:pt idx="0">
                  <c:v>Calc. EC Motor</c:v>
                </c:pt>
              </c:strCache>
            </c:strRef>
          </c:tx>
          <c:spPr>
            <a:ln>
              <a:solidFill>
                <a:schemeClr val="bg1">
                  <a:lumMod val="65000"/>
                </a:schemeClr>
              </a:solidFill>
            </a:ln>
          </c:spPr>
          <c:marker>
            <c:symbol val="none"/>
          </c:marker>
          <c:xVal>
            <c:numRef>
              <c:f>Summary!$C$41:$C$50</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Summary!$E$41:$E$50</c:f>
              <c:numCache>
                <c:formatCode>"$"#,##0</c:formatCode>
                <c:ptCount val="10"/>
                <c:pt idx="0">
                  <c:v>54.949090909090899</c:v>
                </c:pt>
                <c:pt idx="1">
                  <c:v>109.8981818181818</c:v>
                </c:pt>
                <c:pt idx="2">
                  <c:v>164.8472727272727</c:v>
                </c:pt>
                <c:pt idx="3">
                  <c:v>219.79636363636359</c:v>
                </c:pt>
                <c:pt idx="4">
                  <c:v>274.74545454545449</c:v>
                </c:pt>
                <c:pt idx="5">
                  <c:v>329.69454545454539</c:v>
                </c:pt>
                <c:pt idx="6">
                  <c:v>384.64363636363629</c:v>
                </c:pt>
                <c:pt idx="7">
                  <c:v>439.59272727272719</c:v>
                </c:pt>
                <c:pt idx="8">
                  <c:v>494.54181818181809</c:v>
                </c:pt>
                <c:pt idx="9">
                  <c:v>549.49090909090899</c:v>
                </c:pt>
              </c:numCache>
            </c:numRef>
          </c:yVal>
          <c:smooth val="0"/>
        </c:ser>
        <c:ser>
          <c:idx val="2"/>
          <c:order val="2"/>
          <c:tx>
            <c:strRef>
              <c:f>Summary!$G$40</c:f>
              <c:strCache>
                <c:ptCount val="1"/>
                <c:pt idx="0">
                  <c:v>2014 Ex Ante Cost Study</c:v>
                </c:pt>
              </c:strCache>
            </c:strRef>
          </c:tx>
          <c:marker>
            <c:symbol val="none"/>
          </c:marker>
          <c:xVal>
            <c:numRef>
              <c:f>Summary!$C$41:$C$50</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Summary!$G$41:$G$50</c:f>
              <c:numCache>
                <c:formatCode>General</c:formatCode>
                <c:ptCount val="10"/>
                <c:pt idx="0">
                  <c:v>122</c:v>
                </c:pt>
                <c:pt idx="1">
                  <c:v>122</c:v>
                </c:pt>
                <c:pt idx="2">
                  <c:v>122</c:v>
                </c:pt>
                <c:pt idx="3">
                  <c:v>122</c:v>
                </c:pt>
                <c:pt idx="4">
                  <c:v>122</c:v>
                </c:pt>
                <c:pt idx="5">
                  <c:v>122</c:v>
                </c:pt>
                <c:pt idx="6">
                  <c:v>122</c:v>
                </c:pt>
                <c:pt idx="7">
                  <c:v>122</c:v>
                </c:pt>
                <c:pt idx="8">
                  <c:v>122</c:v>
                </c:pt>
                <c:pt idx="9">
                  <c:v>122</c:v>
                </c:pt>
              </c:numCache>
            </c:numRef>
          </c:yVal>
          <c:smooth val="0"/>
        </c:ser>
        <c:ser>
          <c:idx val="3"/>
          <c:order val="3"/>
          <c:tx>
            <c:strRef>
              <c:f>Summary!$H$40</c:f>
              <c:strCache>
                <c:ptCount val="1"/>
                <c:pt idx="0">
                  <c:v>2008 DEER</c:v>
                </c:pt>
              </c:strCache>
            </c:strRef>
          </c:tx>
          <c:spPr>
            <a:ln>
              <a:solidFill>
                <a:srgbClr val="FF0000"/>
              </a:solidFill>
            </a:ln>
          </c:spPr>
          <c:marker>
            <c:symbol val="none"/>
          </c:marker>
          <c:xVal>
            <c:numRef>
              <c:f>Summary!$C$41:$C$50</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Summary!$H$41:$H$50</c:f>
              <c:numCache>
                <c:formatCode>General</c:formatCode>
                <c:ptCount val="10"/>
                <c:pt idx="0">
                  <c:v>231</c:v>
                </c:pt>
                <c:pt idx="1">
                  <c:v>231</c:v>
                </c:pt>
                <c:pt idx="2">
                  <c:v>231</c:v>
                </c:pt>
                <c:pt idx="3">
                  <c:v>231</c:v>
                </c:pt>
                <c:pt idx="4">
                  <c:v>231</c:v>
                </c:pt>
                <c:pt idx="5">
                  <c:v>231</c:v>
                </c:pt>
                <c:pt idx="6">
                  <c:v>231</c:v>
                </c:pt>
                <c:pt idx="7">
                  <c:v>231</c:v>
                </c:pt>
                <c:pt idx="8">
                  <c:v>231</c:v>
                </c:pt>
                <c:pt idx="9">
                  <c:v>231</c:v>
                </c:pt>
              </c:numCache>
            </c:numRef>
          </c:yVal>
          <c:smooth val="0"/>
        </c:ser>
        <c:ser>
          <c:idx val="4"/>
          <c:order val="4"/>
          <c:tx>
            <c:strRef>
              <c:f>Summary!$I$40</c:f>
              <c:strCache>
                <c:ptCount val="1"/>
                <c:pt idx="0">
                  <c:v>2014 CAMUA</c:v>
                </c:pt>
              </c:strCache>
            </c:strRef>
          </c:tx>
          <c:spPr>
            <a:ln>
              <a:solidFill>
                <a:schemeClr val="accent4">
                  <a:lumMod val="75000"/>
                </a:schemeClr>
              </a:solidFill>
              <a:prstDash val="dash"/>
            </a:ln>
          </c:spPr>
          <c:marker>
            <c:symbol val="none"/>
          </c:marker>
          <c:xVal>
            <c:numRef>
              <c:f>Summary!$C$41:$C$50</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Summary!$I$41:$I$50</c:f>
              <c:numCache>
                <c:formatCode>General</c:formatCode>
                <c:ptCount val="10"/>
                <c:pt idx="0">
                  <c:v>169</c:v>
                </c:pt>
                <c:pt idx="1">
                  <c:v>169</c:v>
                </c:pt>
                <c:pt idx="2">
                  <c:v>169</c:v>
                </c:pt>
                <c:pt idx="3">
                  <c:v>169</c:v>
                </c:pt>
                <c:pt idx="4">
                  <c:v>169</c:v>
                </c:pt>
                <c:pt idx="5">
                  <c:v>169</c:v>
                </c:pt>
                <c:pt idx="6">
                  <c:v>169</c:v>
                </c:pt>
                <c:pt idx="7">
                  <c:v>169</c:v>
                </c:pt>
                <c:pt idx="8">
                  <c:v>169</c:v>
                </c:pt>
                <c:pt idx="9">
                  <c:v>169</c:v>
                </c:pt>
              </c:numCache>
            </c:numRef>
          </c:yVal>
          <c:smooth val="0"/>
        </c:ser>
        <c:dLbls>
          <c:showLegendKey val="0"/>
          <c:showVal val="0"/>
          <c:showCatName val="0"/>
          <c:showSerName val="0"/>
          <c:showPercent val="0"/>
          <c:showBubbleSize val="0"/>
        </c:dLbls>
        <c:axId val="168208256"/>
        <c:axId val="168218624"/>
      </c:scatterChart>
      <c:valAx>
        <c:axId val="168208256"/>
        <c:scaling>
          <c:orientation val="minMax"/>
          <c:max val="5"/>
          <c:min val="1"/>
        </c:scaling>
        <c:delete val="0"/>
        <c:axPos val="b"/>
        <c:title>
          <c:tx>
            <c:rich>
              <a:bodyPr/>
              <a:lstStyle/>
              <a:p>
                <a:pPr>
                  <a:defRPr/>
                </a:pPr>
                <a:r>
                  <a:rPr lang="en-US"/>
                  <a:t>Simple Payback,</a:t>
                </a:r>
                <a:r>
                  <a:rPr lang="en-US" baseline="0"/>
                  <a:t> </a:t>
                </a:r>
                <a:r>
                  <a:rPr lang="en-US"/>
                  <a:t>Yrs</a:t>
                </a:r>
              </a:p>
            </c:rich>
          </c:tx>
          <c:layout/>
          <c:overlay val="0"/>
        </c:title>
        <c:numFmt formatCode="General" sourceLinked="1"/>
        <c:majorTickMark val="out"/>
        <c:minorTickMark val="none"/>
        <c:tickLblPos val="nextTo"/>
        <c:crossAx val="168218624"/>
        <c:crosses val="autoZero"/>
        <c:crossBetween val="midCat"/>
        <c:majorUnit val="1"/>
      </c:valAx>
      <c:valAx>
        <c:axId val="168218624"/>
        <c:scaling>
          <c:orientation val="minMax"/>
          <c:max val="350"/>
          <c:min val="0"/>
        </c:scaling>
        <c:delete val="0"/>
        <c:axPos val="l"/>
        <c:majorGridlines/>
        <c:title>
          <c:tx>
            <c:rich>
              <a:bodyPr rot="-5400000" vert="horz"/>
              <a:lstStyle/>
              <a:p>
                <a:pPr>
                  <a:defRPr/>
                </a:pPr>
                <a:r>
                  <a:rPr lang="en-US"/>
                  <a:t>Incremental</a:t>
                </a:r>
                <a:r>
                  <a:rPr lang="en-US" baseline="0"/>
                  <a:t> Cost, $</a:t>
                </a:r>
                <a:endParaRPr lang="en-US"/>
              </a:p>
            </c:rich>
          </c:tx>
          <c:layout>
            <c:manualLayout>
              <c:xMode val="edge"/>
              <c:yMode val="edge"/>
              <c:x val="1.6073640522858913E-2"/>
              <c:y val="0.30842005932490857"/>
            </c:manualLayout>
          </c:layout>
          <c:overlay val="0"/>
        </c:title>
        <c:numFmt formatCode="&quot;$&quot;#,##0" sourceLinked="1"/>
        <c:majorTickMark val="out"/>
        <c:minorTickMark val="none"/>
        <c:tickLblPos val="nextTo"/>
        <c:crossAx val="168208256"/>
        <c:crosses val="autoZero"/>
        <c:crossBetween val="midCat"/>
      </c:valAx>
    </c:plotArea>
    <c:legend>
      <c:legendPos val="r"/>
      <c:layout>
        <c:manualLayout>
          <c:xMode val="edge"/>
          <c:yMode val="edge"/>
          <c:x val="4.8504719883069279E-3"/>
          <c:y val="0.91767790626589141"/>
          <c:w val="0.98161519703654065"/>
          <c:h val="7.8110904019226449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Refrigerated Case EC Motor Incremental Costs</c:v>
          </c:tx>
          <c:spPr>
            <a:ln w="28575">
              <a:noFill/>
            </a:ln>
          </c:spPr>
          <c:trendline>
            <c:trendlineType val="linear"/>
            <c:forward val="10"/>
            <c:dispRSqr val="0"/>
            <c:dispEq val="0"/>
          </c:trendline>
          <c:xVal>
            <c:numRef>
              <c:f>([1]Summary!$H$12,[1]Summary!$H$14,[1]Summary!$H$16)</c:f>
              <c:numCache>
                <c:formatCode>General</c:formatCode>
                <c:ptCount val="3"/>
                <c:pt idx="0">
                  <c:v>2012</c:v>
                </c:pt>
                <c:pt idx="1">
                  <c:v>2014</c:v>
                </c:pt>
                <c:pt idx="2">
                  <c:v>2008</c:v>
                </c:pt>
              </c:numCache>
            </c:numRef>
          </c:xVal>
          <c:yVal>
            <c:numRef>
              <c:f>([1]Summary!$G$12,[1]Summary!$G$14,[1]Summary!$G$16)</c:f>
              <c:numCache>
                <c:formatCode>General</c:formatCode>
                <c:ptCount val="3"/>
                <c:pt idx="0">
                  <c:v>169</c:v>
                </c:pt>
                <c:pt idx="1">
                  <c:v>122</c:v>
                </c:pt>
                <c:pt idx="2">
                  <c:v>231</c:v>
                </c:pt>
              </c:numCache>
            </c:numRef>
          </c:yVal>
          <c:smooth val="0"/>
        </c:ser>
        <c:dLbls>
          <c:showLegendKey val="0"/>
          <c:showVal val="0"/>
          <c:showCatName val="0"/>
          <c:showSerName val="0"/>
          <c:showPercent val="0"/>
          <c:showBubbleSize val="0"/>
        </c:dLbls>
        <c:axId val="73016448"/>
        <c:axId val="73018368"/>
      </c:scatterChart>
      <c:valAx>
        <c:axId val="73016448"/>
        <c:scaling>
          <c:orientation val="minMax"/>
          <c:max val="2018"/>
          <c:min val="2008"/>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73018368"/>
        <c:crosses val="autoZero"/>
        <c:crossBetween val="midCat"/>
        <c:majorUnit val="1"/>
      </c:valAx>
      <c:valAx>
        <c:axId val="73018368"/>
        <c:scaling>
          <c:orientation val="minMax"/>
          <c:max val="250"/>
          <c:min val="0"/>
        </c:scaling>
        <c:delete val="0"/>
        <c:axPos val="l"/>
        <c:majorGridlines/>
        <c:title>
          <c:tx>
            <c:rich>
              <a:bodyPr rot="-5400000" vert="horz"/>
              <a:lstStyle/>
              <a:p>
                <a:pPr>
                  <a:defRPr/>
                </a:pPr>
                <a:r>
                  <a:rPr lang="en-US"/>
                  <a:t>Incremental Equipment Cost ($/Motor)</a:t>
                </a:r>
              </a:p>
            </c:rich>
          </c:tx>
          <c:layout/>
          <c:overlay val="0"/>
        </c:title>
        <c:numFmt formatCode="General" sourceLinked="1"/>
        <c:majorTickMark val="out"/>
        <c:minorTickMark val="none"/>
        <c:tickLblPos val="nextTo"/>
        <c:crossAx val="73016448"/>
        <c:crosses val="autoZero"/>
        <c:crossBetween val="midCat"/>
        <c:majorUnit val="2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219075</xdr:colOff>
      <xdr:row>31</xdr:row>
      <xdr:rowOff>23812</xdr:rowOff>
    </xdr:from>
    <xdr:to>
      <xdr:col>17</xdr:col>
      <xdr:colOff>123265</xdr:colOff>
      <xdr:row>52</xdr:row>
      <xdr:rowOff>179294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xdr:colOff>
      <xdr:row>1</xdr:row>
      <xdr:rowOff>0</xdr:rowOff>
    </xdr:from>
    <xdr:to>
      <xdr:col>2</xdr:col>
      <xdr:colOff>3810001</xdr:colOff>
      <xdr:row>4</xdr:row>
      <xdr:rowOff>180975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0236" y="190500"/>
          <a:ext cx="3810000" cy="7524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4</xdr:col>
      <xdr:colOff>0</xdr:colOff>
      <xdr:row>1</xdr:row>
      <xdr:rowOff>0</xdr:rowOff>
    </xdr:from>
    <xdr:to>
      <xdr:col>4</xdr:col>
      <xdr:colOff>871818</xdr:colOff>
      <xdr:row>6</xdr:row>
      <xdr:rowOff>76200</xdr:rowOff>
    </xdr:to>
    <xdr:pic>
      <xdr:nvPicPr>
        <xdr:cNvPr id="5" name="Picture 4"/>
        <xdr:cNvPicPr>
          <a:picLocks noChangeAspect="1"/>
        </xdr:cNvPicPr>
      </xdr:nvPicPr>
      <xdr:blipFill>
        <a:blip xmlns:r="http://schemas.openxmlformats.org/officeDocument/2006/relationships" r:embed="rId3"/>
        <a:stretch>
          <a:fillRect/>
        </a:stretch>
      </xdr:blipFill>
      <xdr:spPr>
        <a:xfrm>
          <a:off x="6084794" y="190500"/>
          <a:ext cx="871818" cy="1028700"/>
        </a:xfrm>
        <a:prstGeom prst="rect">
          <a:avLst/>
        </a:prstGeom>
      </xdr:spPr>
    </xdr:pic>
    <xdr:clientData/>
  </xdr:twoCellAnchor>
  <xdr:twoCellAnchor>
    <xdr:from>
      <xdr:col>10</xdr:col>
      <xdr:colOff>33618</xdr:colOff>
      <xdr:row>55</xdr:row>
      <xdr:rowOff>134470</xdr:rowOff>
    </xdr:from>
    <xdr:to>
      <xdr:col>16</xdr:col>
      <xdr:colOff>448234</xdr:colOff>
      <xdr:row>75</xdr:row>
      <xdr:rowOff>88527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322036</xdr:colOff>
      <xdr:row>4</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0" y="190500"/>
          <a:ext cx="3810000" cy="7524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6</xdr:col>
      <xdr:colOff>0</xdr:colOff>
      <xdr:row>1</xdr:row>
      <xdr:rowOff>0</xdr:rowOff>
    </xdr:from>
    <xdr:to>
      <xdr:col>7</xdr:col>
      <xdr:colOff>320730</xdr:colOff>
      <xdr:row>6</xdr:row>
      <xdr:rowOff>76200</xdr:rowOff>
    </xdr:to>
    <xdr:pic>
      <xdr:nvPicPr>
        <xdr:cNvPr id="3" name="Picture 2"/>
        <xdr:cNvPicPr>
          <a:picLocks noChangeAspect="1"/>
        </xdr:cNvPicPr>
      </xdr:nvPicPr>
      <xdr:blipFill>
        <a:blip xmlns:r="http://schemas.openxmlformats.org/officeDocument/2006/relationships" r:embed="rId2"/>
        <a:stretch>
          <a:fillRect/>
        </a:stretch>
      </xdr:blipFill>
      <xdr:spPr>
        <a:xfrm>
          <a:off x="6540500" y="190500"/>
          <a:ext cx="871818"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336400</xdr:colOff>
      <xdr:row>4</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143" y="190500"/>
          <a:ext cx="3798661" cy="7524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5</xdr:col>
      <xdr:colOff>435429</xdr:colOff>
      <xdr:row>1</xdr:row>
      <xdr:rowOff>0</xdr:rowOff>
    </xdr:from>
    <xdr:to>
      <xdr:col>7</xdr:col>
      <xdr:colOff>377653</xdr:colOff>
      <xdr:row>6</xdr:row>
      <xdr:rowOff>76200</xdr:rowOff>
    </xdr:to>
    <xdr:pic>
      <xdr:nvPicPr>
        <xdr:cNvPr id="3" name="Picture 2"/>
        <xdr:cNvPicPr>
          <a:picLocks noChangeAspect="1"/>
        </xdr:cNvPicPr>
      </xdr:nvPicPr>
      <xdr:blipFill>
        <a:blip xmlns:r="http://schemas.openxmlformats.org/officeDocument/2006/relationships" r:embed="rId2"/>
        <a:stretch>
          <a:fillRect/>
        </a:stretch>
      </xdr:blipFill>
      <xdr:spPr>
        <a:xfrm>
          <a:off x="5048250" y="190500"/>
          <a:ext cx="868417"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er%20spreadsheet%20versions/Q-SyncMo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merging Tech"/>
      <sheetName val="Baseline Tech"/>
    </sheetNames>
    <sheetDataSet>
      <sheetData sheetId="0">
        <row r="12">
          <cell r="G12">
            <v>169</v>
          </cell>
          <cell r="H12">
            <v>2012</v>
          </cell>
        </row>
        <row r="14">
          <cell r="G14">
            <v>122</v>
          </cell>
          <cell r="H14">
            <v>2014</v>
          </cell>
        </row>
        <row r="16">
          <cell r="G16">
            <v>231</v>
          </cell>
          <cell r="H16">
            <v>2008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rainger.com/category/hvac-motors/motors/ecatalog/N-9xz?ssf=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6"/>
  <sheetViews>
    <sheetView tabSelected="1" zoomScale="85" zoomScaleNormal="85" workbookViewId="0">
      <selection activeCell="K6" sqref="K6"/>
    </sheetView>
  </sheetViews>
  <sheetFormatPr defaultRowHeight="15"/>
  <cols>
    <col min="1" max="2" width="9.140625" style="4"/>
    <col min="3" max="3" width="58.28515625" style="4" customWidth="1"/>
    <col min="4" max="4" width="21" style="4" customWidth="1"/>
    <col min="5" max="7" width="19.140625" style="4" customWidth="1"/>
    <col min="8" max="8" width="11" style="4" customWidth="1"/>
    <col min="9" max="9" width="11.28515625" style="6" customWidth="1"/>
    <col min="10" max="11" width="9.140625" style="4"/>
    <col min="12" max="12" width="15" style="4" customWidth="1"/>
    <col min="13" max="13" width="11.85546875" style="4" customWidth="1"/>
    <col min="14" max="15" width="12.5703125" style="4" customWidth="1"/>
    <col min="16" max="16" width="12.28515625" style="4" customWidth="1"/>
    <col min="17" max="21" width="9.140625" style="4"/>
    <col min="22" max="22" width="13.140625" style="4" customWidth="1"/>
    <col min="23" max="16384" width="9.140625" style="4"/>
  </cols>
  <sheetData>
    <row r="2" spans="2:22" s="5" customFormat="1">
      <c r="I2" s="6"/>
    </row>
    <row r="3" spans="2:22" s="5" customFormat="1">
      <c r="I3" s="6"/>
      <c r="J3" s="32"/>
      <c r="K3" s="32"/>
    </row>
    <row r="4" spans="2:22" s="5" customFormat="1">
      <c r="I4" s="6"/>
      <c r="J4" s="32"/>
      <c r="K4" s="32"/>
    </row>
    <row r="5" spans="2:22" s="5" customFormat="1">
      <c r="I5" s="6"/>
      <c r="J5" s="32"/>
      <c r="K5" s="32"/>
    </row>
    <row r="6" spans="2:22" s="5" customFormat="1"/>
    <row r="7" spans="2:22" s="32" customFormat="1" ht="15.75">
      <c r="B7" s="34"/>
      <c r="C7" s="34" t="s">
        <v>90</v>
      </c>
    </row>
    <row r="8" spans="2:22" s="32" customFormat="1" ht="15.75">
      <c r="B8" s="34"/>
    </row>
    <row r="9" spans="2:22" s="32" customFormat="1" ht="16.5" thickBot="1">
      <c r="B9" s="34"/>
      <c r="C9" s="33" t="s">
        <v>99</v>
      </c>
    </row>
    <row r="10" spans="2:22" s="32" customFormat="1" ht="16.5" thickBot="1">
      <c r="B10" s="34"/>
      <c r="C10" s="20" t="s">
        <v>1</v>
      </c>
      <c r="D10" s="21" t="s">
        <v>22</v>
      </c>
      <c r="E10" s="21" t="s">
        <v>100</v>
      </c>
      <c r="F10" s="22" t="s">
        <v>91</v>
      </c>
    </row>
    <row r="11" spans="2:22" s="32" customFormat="1" ht="16.5" thickBot="1">
      <c r="B11" s="34"/>
      <c r="C11" s="115" t="s">
        <v>101</v>
      </c>
      <c r="D11" s="82" t="s">
        <v>102</v>
      </c>
      <c r="E11" s="82">
        <v>110</v>
      </c>
      <c r="F11" s="82">
        <v>2016</v>
      </c>
    </row>
    <row r="12" spans="2:22" s="32" customFormat="1">
      <c r="J12" s="111" t="s">
        <v>95</v>
      </c>
      <c r="K12" s="112"/>
      <c r="L12" s="112"/>
      <c r="M12" s="112"/>
      <c r="N12" s="112"/>
      <c r="O12" s="112"/>
      <c r="P12" s="112"/>
      <c r="Q12" s="112"/>
      <c r="R12" s="112"/>
      <c r="S12" s="112"/>
      <c r="T12" s="112"/>
      <c r="U12" s="112"/>
      <c r="V12" s="113"/>
    </row>
    <row r="13" spans="2:22" s="32" customFormat="1" ht="15.75" customHeight="1">
      <c r="J13" s="92" t="s">
        <v>104</v>
      </c>
      <c r="K13" s="93"/>
      <c r="L13" s="93"/>
      <c r="M13" s="93"/>
      <c r="N13" s="93"/>
      <c r="O13" s="93"/>
      <c r="P13" s="93"/>
      <c r="Q13" s="93"/>
      <c r="R13" s="93"/>
      <c r="S13" s="93"/>
      <c r="T13" s="93"/>
      <c r="U13" s="93"/>
      <c r="V13" s="94"/>
    </row>
    <row r="14" spans="2:22" s="32" customFormat="1" ht="15.75" thickBot="1">
      <c r="C14" s="33" t="s">
        <v>103</v>
      </c>
      <c r="J14" s="95"/>
      <c r="K14" s="96"/>
      <c r="L14" s="96"/>
      <c r="M14" s="96"/>
      <c r="N14" s="96"/>
      <c r="O14" s="96"/>
      <c r="P14" s="96"/>
      <c r="Q14" s="96"/>
      <c r="R14" s="96"/>
      <c r="S14" s="96"/>
      <c r="T14" s="96"/>
      <c r="U14" s="96"/>
      <c r="V14" s="97"/>
    </row>
    <row r="15" spans="2:22" s="32" customFormat="1" ht="23.25" thickBot="1">
      <c r="C15" s="20" t="s">
        <v>10</v>
      </c>
      <c r="D15" s="21" t="s">
        <v>63</v>
      </c>
      <c r="E15" s="21" t="s">
        <v>21</v>
      </c>
      <c r="F15" s="22" t="s">
        <v>22</v>
      </c>
      <c r="G15" s="21" t="s">
        <v>64</v>
      </c>
      <c r="H15" s="80" t="s">
        <v>91</v>
      </c>
      <c r="J15" s="95"/>
      <c r="K15" s="96"/>
      <c r="L15" s="96"/>
      <c r="M15" s="96"/>
      <c r="N15" s="96"/>
      <c r="O15" s="96"/>
      <c r="P15" s="96"/>
      <c r="Q15" s="96"/>
      <c r="R15" s="96"/>
      <c r="S15" s="96"/>
      <c r="T15" s="96"/>
      <c r="U15" s="96"/>
      <c r="V15" s="97"/>
    </row>
    <row r="16" spans="2:22" s="32" customFormat="1" ht="15" customHeight="1">
      <c r="C16" s="88" t="s">
        <v>65</v>
      </c>
      <c r="D16" s="90" t="s">
        <v>23</v>
      </c>
      <c r="E16" s="90" t="s">
        <v>20</v>
      </c>
      <c r="F16" s="90" t="s">
        <v>66</v>
      </c>
      <c r="G16" s="110" t="s">
        <v>96</v>
      </c>
      <c r="H16" s="114">
        <v>2012</v>
      </c>
      <c r="J16" s="95"/>
      <c r="K16" s="96"/>
      <c r="L16" s="96"/>
      <c r="M16" s="96"/>
      <c r="N16" s="96"/>
      <c r="O16" s="96"/>
      <c r="P16" s="96"/>
      <c r="Q16" s="96"/>
      <c r="R16" s="96"/>
      <c r="S16" s="96"/>
      <c r="T16" s="96"/>
      <c r="U16" s="96"/>
      <c r="V16" s="97"/>
    </row>
    <row r="17" spans="2:22" s="32" customFormat="1">
      <c r="C17" s="89"/>
      <c r="D17" s="91"/>
      <c r="E17" s="91"/>
      <c r="F17" s="91"/>
      <c r="G17" s="108"/>
      <c r="H17" s="104"/>
      <c r="J17" s="95"/>
      <c r="K17" s="96"/>
      <c r="L17" s="96"/>
      <c r="M17" s="96"/>
      <c r="N17" s="96"/>
      <c r="O17" s="96"/>
      <c r="P17" s="96"/>
      <c r="Q17" s="96"/>
      <c r="R17" s="96"/>
      <c r="S17" s="96"/>
      <c r="T17" s="96"/>
      <c r="U17" s="96"/>
      <c r="V17" s="97"/>
    </row>
    <row r="18" spans="2:22" s="32" customFormat="1">
      <c r="C18" s="25" t="s">
        <v>67</v>
      </c>
      <c r="D18" s="101" t="s">
        <v>23</v>
      </c>
      <c r="E18" s="101" t="s">
        <v>20</v>
      </c>
      <c r="F18" s="101" t="s">
        <v>97</v>
      </c>
      <c r="G18" s="102">
        <v>122</v>
      </c>
      <c r="H18" s="103">
        <v>2014</v>
      </c>
      <c r="J18" s="95"/>
      <c r="K18" s="96"/>
      <c r="L18" s="96"/>
      <c r="M18" s="96"/>
      <c r="N18" s="96"/>
      <c r="O18" s="96"/>
      <c r="P18" s="96"/>
      <c r="Q18" s="96"/>
      <c r="R18" s="96"/>
      <c r="S18" s="96"/>
      <c r="T18" s="96"/>
      <c r="U18" s="96"/>
      <c r="V18" s="97"/>
    </row>
    <row r="19" spans="2:22" s="32" customFormat="1">
      <c r="C19" s="25"/>
      <c r="D19" s="101"/>
      <c r="E19" s="101"/>
      <c r="F19" s="101"/>
      <c r="G19" s="102"/>
      <c r="H19" s="103"/>
      <c r="J19" s="95"/>
      <c r="K19" s="96"/>
      <c r="L19" s="96"/>
      <c r="M19" s="96"/>
      <c r="N19" s="96"/>
      <c r="O19" s="96"/>
      <c r="P19" s="96"/>
      <c r="Q19" s="96"/>
      <c r="R19" s="96"/>
      <c r="S19" s="96"/>
      <c r="T19" s="96"/>
      <c r="U19" s="96"/>
      <c r="V19" s="97"/>
    </row>
    <row r="20" spans="2:22" s="32" customFormat="1">
      <c r="C20" s="89" t="s">
        <v>68</v>
      </c>
      <c r="D20" s="91" t="s">
        <v>23</v>
      </c>
      <c r="E20" s="91" t="s">
        <v>20</v>
      </c>
      <c r="F20" s="91" t="s">
        <v>98</v>
      </c>
      <c r="G20" s="108">
        <v>231</v>
      </c>
      <c r="H20" s="104">
        <v>2008</v>
      </c>
      <c r="J20" s="98"/>
      <c r="K20" s="99"/>
      <c r="L20" s="99"/>
      <c r="M20" s="99"/>
      <c r="N20" s="99"/>
      <c r="O20" s="99"/>
      <c r="P20" s="99"/>
      <c r="Q20" s="99"/>
      <c r="R20" s="99"/>
      <c r="S20" s="99"/>
      <c r="T20" s="99"/>
      <c r="U20" s="99"/>
      <c r="V20" s="100"/>
    </row>
    <row r="21" spans="2:22" s="32" customFormat="1" ht="15.75" thickBot="1">
      <c r="C21" s="106"/>
      <c r="D21" s="107"/>
      <c r="E21" s="107"/>
      <c r="F21" s="107"/>
      <c r="G21" s="109"/>
      <c r="H21" s="105"/>
      <c r="J21" s="81"/>
      <c r="K21" s="81"/>
      <c r="L21" s="81"/>
      <c r="M21" s="81"/>
      <c r="N21" s="81"/>
      <c r="O21" s="81"/>
      <c r="P21" s="81"/>
      <c r="Q21" s="81"/>
      <c r="R21" s="81"/>
      <c r="S21" s="81"/>
      <c r="T21" s="81"/>
      <c r="U21" s="81"/>
      <c r="V21" s="81"/>
    </row>
    <row r="22" spans="2:22" s="32" customFormat="1" ht="16.5">
      <c r="C22" s="23" t="s">
        <v>69</v>
      </c>
      <c r="E22"/>
      <c r="F22"/>
      <c r="G22"/>
      <c r="H22" s="5"/>
    </row>
    <row r="23" spans="2:22" s="32" customFormat="1">
      <c r="C23" s="24" t="s">
        <v>70</v>
      </c>
      <c r="E23"/>
      <c r="F23"/>
      <c r="G23"/>
      <c r="H23" s="5"/>
    </row>
    <row r="24" spans="2:22" s="32" customFormat="1">
      <c r="C24" s="24" t="s">
        <v>71</v>
      </c>
      <c r="E24"/>
      <c r="F24"/>
      <c r="G24"/>
      <c r="H24" s="5"/>
    </row>
    <row r="25" spans="2:22" s="32" customFormat="1">
      <c r="I25" s="6"/>
    </row>
    <row r="26" spans="2:22">
      <c r="B26" s="5"/>
      <c r="C26" s="5"/>
      <c r="D26" s="5"/>
      <c r="E26" s="5"/>
      <c r="F26" s="5"/>
      <c r="J26"/>
      <c r="K26"/>
      <c r="L26"/>
      <c r="M26"/>
      <c r="N26"/>
    </row>
    <row r="27" spans="2:22">
      <c r="C27" s="12" t="s">
        <v>27</v>
      </c>
      <c r="D27" s="11" t="s">
        <v>84</v>
      </c>
      <c r="E27" s="11" t="s">
        <v>28</v>
      </c>
      <c r="F27" s="11" t="s">
        <v>94</v>
      </c>
      <c r="G27" s="11" t="s">
        <v>29</v>
      </c>
      <c r="K27"/>
      <c r="L27"/>
      <c r="M27"/>
      <c r="N27"/>
    </row>
    <row r="28" spans="2:22">
      <c r="C28" s="9" t="s">
        <v>23</v>
      </c>
      <c r="D28" s="7">
        <v>20</v>
      </c>
      <c r="E28" s="7">
        <v>0.60099999999999998</v>
      </c>
      <c r="F28" s="7">
        <v>12</v>
      </c>
      <c r="G28" s="7">
        <v>60</v>
      </c>
      <c r="K28"/>
      <c r="L28"/>
      <c r="M28"/>
      <c r="N28"/>
    </row>
    <row r="29" spans="2:22">
      <c r="C29" s="10" t="s">
        <v>24</v>
      </c>
      <c r="D29" s="8">
        <v>53.1</v>
      </c>
      <c r="E29" s="8">
        <v>0.60099999999999998</v>
      </c>
      <c r="F29" s="8">
        <v>12</v>
      </c>
      <c r="G29" s="8">
        <v>22.6</v>
      </c>
      <c r="K29"/>
      <c r="L29"/>
      <c r="M29"/>
      <c r="N29"/>
    </row>
    <row r="30" spans="2:22">
      <c r="C30" s="9" t="s">
        <v>25</v>
      </c>
      <c r="D30" s="7">
        <v>66</v>
      </c>
      <c r="E30" s="7">
        <v>0.60099999999999998</v>
      </c>
      <c r="F30" s="7">
        <v>12</v>
      </c>
      <c r="G30" s="7">
        <v>18.2</v>
      </c>
    </row>
    <row r="31" spans="2:22">
      <c r="C31" s="31" t="s">
        <v>26</v>
      </c>
      <c r="D31" s="30">
        <v>73.099999999999994</v>
      </c>
      <c r="E31" s="30">
        <v>0.93600000000000005</v>
      </c>
      <c r="F31" s="30">
        <v>12</v>
      </c>
      <c r="G31" s="30">
        <v>16.399999999999999</v>
      </c>
      <c r="L31" s="4" t="s">
        <v>93</v>
      </c>
    </row>
    <row r="33" spans="3:9">
      <c r="D33" s="28" t="s">
        <v>20</v>
      </c>
      <c r="E33" s="28" t="s">
        <v>26</v>
      </c>
    </row>
    <row r="34" spans="3:9">
      <c r="C34" s="27" t="s">
        <v>35</v>
      </c>
      <c r="D34" s="29">
        <f>F28/D28*100-F31/D31*100</f>
        <v>43.584131326949382</v>
      </c>
      <c r="E34" s="29">
        <f>F28/D28*100-F30/D30*100</f>
        <v>41.818181818181813</v>
      </c>
      <c r="F34" s="5"/>
      <c r="G34" s="5"/>
      <c r="H34" s="5"/>
      <c r="I34" s="5"/>
    </row>
    <row r="35" spans="3:9">
      <c r="C35" s="19" t="s">
        <v>36</v>
      </c>
      <c r="D35" s="26">
        <f>D34/1000</f>
        <v>4.3584131326949382E-2</v>
      </c>
      <c r="E35" s="26">
        <f>E34/1000</f>
        <v>4.181818181818181E-2</v>
      </c>
      <c r="F35" s="5"/>
      <c r="G35" s="5"/>
      <c r="H35" s="5"/>
      <c r="I35" s="5"/>
    </row>
    <row r="36" spans="3:9">
      <c r="C36" s="19" t="s">
        <v>37</v>
      </c>
      <c r="D36" s="26">
        <f>D35*8760</f>
        <v>381.79699042407657</v>
      </c>
      <c r="E36" s="26">
        <f>E35*8760</f>
        <v>366.32727272727266</v>
      </c>
      <c r="F36" s="5"/>
      <c r="G36" s="5"/>
      <c r="H36" s="5"/>
      <c r="I36" s="5"/>
    </row>
    <row r="37" spans="3:9">
      <c r="C37" s="19" t="s">
        <v>38</v>
      </c>
      <c r="D37" s="26">
        <f>D36*0.15</f>
        <v>57.269548563611487</v>
      </c>
      <c r="E37" s="26">
        <f>E36*0.15</f>
        <v>54.949090909090899</v>
      </c>
      <c r="F37" s="5"/>
      <c r="G37" s="5"/>
      <c r="H37" s="5"/>
      <c r="I37" s="5"/>
    </row>
    <row r="38" spans="3:9">
      <c r="C38" s="5"/>
      <c r="D38" s="5"/>
      <c r="E38" s="5"/>
      <c r="F38" s="5"/>
      <c r="G38" s="5"/>
      <c r="H38" s="5"/>
      <c r="I38" s="5"/>
    </row>
    <row r="39" spans="3:9">
      <c r="C39" s="5"/>
      <c r="D39" s="5"/>
      <c r="E39" s="5"/>
      <c r="F39" s="5"/>
      <c r="G39" s="5"/>
      <c r="H39" s="5"/>
      <c r="I39" s="5"/>
    </row>
    <row r="40" spans="3:9" ht="30" customHeight="1">
      <c r="C40" s="86" t="s">
        <v>30</v>
      </c>
      <c r="D40" s="87" t="s">
        <v>31</v>
      </c>
      <c r="E40" s="87" t="s">
        <v>32</v>
      </c>
      <c r="F40" s="87" t="s">
        <v>62</v>
      </c>
      <c r="G40" s="87" t="s">
        <v>72</v>
      </c>
      <c r="H40" s="87" t="s">
        <v>33</v>
      </c>
      <c r="I40" s="87" t="s">
        <v>34</v>
      </c>
    </row>
    <row r="41" spans="3:9">
      <c r="C41" s="13">
        <v>1</v>
      </c>
      <c r="D41" s="14">
        <f t="shared" ref="D41:D50" si="0">$C41*$D$37</f>
        <v>57.269548563611487</v>
      </c>
      <c r="E41" s="14">
        <f t="shared" ref="E41:E50" si="1">$C41*$E$37</f>
        <v>54.949090909090899</v>
      </c>
      <c r="F41" s="14">
        <f>110</f>
        <v>110</v>
      </c>
      <c r="G41" s="15">
        <v>122</v>
      </c>
      <c r="H41" s="15">
        <v>231</v>
      </c>
      <c r="I41" s="15">
        <v>169</v>
      </c>
    </row>
    <row r="42" spans="3:9">
      <c r="C42" s="16">
        <v>2</v>
      </c>
      <c r="D42" s="17">
        <f t="shared" si="0"/>
        <v>114.53909712722297</v>
      </c>
      <c r="E42" s="17">
        <f t="shared" si="1"/>
        <v>109.8981818181818</v>
      </c>
      <c r="F42" s="17">
        <f>110</f>
        <v>110</v>
      </c>
      <c r="G42" s="18">
        <f t="shared" ref="G42:G50" si="2">G41</f>
        <v>122</v>
      </c>
      <c r="H42" s="18">
        <f t="shared" ref="H42:H50" si="3">H41</f>
        <v>231</v>
      </c>
      <c r="I42" s="18">
        <f t="shared" ref="I42:I50" si="4">I41</f>
        <v>169</v>
      </c>
    </row>
    <row r="43" spans="3:9">
      <c r="C43" s="13">
        <v>3</v>
      </c>
      <c r="D43" s="14">
        <f t="shared" si="0"/>
        <v>171.80864569083445</v>
      </c>
      <c r="E43" s="14">
        <f t="shared" si="1"/>
        <v>164.8472727272727</v>
      </c>
      <c r="F43" s="14">
        <f>110</f>
        <v>110</v>
      </c>
      <c r="G43" s="15">
        <f t="shared" si="2"/>
        <v>122</v>
      </c>
      <c r="H43" s="15">
        <f t="shared" si="3"/>
        <v>231</v>
      </c>
      <c r="I43" s="15">
        <f t="shared" si="4"/>
        <v>169</v>
      </c>
    </row>
    <row r="44" spans="3:9">
      <c r="C44" s="16">
        <v>4</v>
      </c>
      <c r="D44" s="17">
        <f t="shared" si="0"/>
        <v>229.07819425444595</v>
      </c>
      <c r="E44" s="17">
        <f t="shared" si="1"/>
        <v>219.79636363636359</v>
      </c>
      <c r="F44" s="17">
        <f>110</f>
        <v>110</v>
      </c>
      <c r="G44" s="18">
        <f t="shared" si="2"/>
        <v>122</v>
      </c>
      <c r="H44" s="18">
        <f t="shared" si="3"/>
        <v>231</v>
      </c>
      <c r="I44" s="18">
        <f t="shared" si="4"/>
        <v>169</v>
      </c>
    </row>
    <row r="45" spans="3:9">
      <c r="C45" s="13">
        <v>5</v>
      </c>
      <c r="D45" s="14">
        <f t="shared" si="0"/>
        <v>286.34774281805744</v>
      </c>
      <c r="E45" s="14">
        <f t="shared" si="1"/>
        <v>274.74545454545449</v>
      </c>
      <c r="F45" s="14">
        <f>110</f>
        <v>110</v>
      </c>
      <c r="G45" s="15">
        <f t="shared" si="2"/>
        <v>122</v>
      </c>
      <c r="H45" s="15">
        <f t="shared" si="3"/>
        <v>231</v>
      </c>
      <c r="I45" s="15">
        <f t="shared" si="4"/>
        <v>169</v>
      </c>
    </row>
    <row r="46" spans="3:9">
      <c r="C46" s="16">
        <v>6</v>
      </c>
      <c r="D46" s="17">
        <f t="shared" si="0"/>
        <v>343.61729138166891</v>
      </c>
      <c r="E46" s="17">
        <f t="shared" si="1"/>
        <v>329.69454545454539</v>
      </c>
      <c r="F46" s="17">
        <f>110</f>
        <v>110</v>
      </c>
      <c r="G46" s="18">
        <f t="shared" si="2"/>
        <v>122</v>
      </c>
      <c r="H46" s="18">
        <f t="shared" si="3"/>
        <v>231</v>
      </c>
      <c r="I46" s="18">
        <f t="shared" si="4"/>
        <v>169</v>
      </c>
    </row>
    <row r="47" spans="3:9">
      <c r="C47" s="13">
        <v>7</v>
      </c>
      <c r="D47" s="14">
        <f t="shared" si="0"/>
        <v>400.88683994528043</v>
      </c>
      <c r="E47" s="14">
        <f t="shared" si="1"/>
        <v>384.64363636363629</v>
      </c>
      <c r="F47" s="14">
        <f>110</f>
        <v>110</v>
      </c>
      <c r="G47" s="15">
        <f t="shared" si="2"/>
        <v>122</v>
      </c>
      <c r="H47" s="15">
        <f t="shared" si="3"/>
        <v>231</v>
      </c>
      <c r="I47" s="15">
        <f t="shared" si="4"/>
        <v>169</v>
      </c>
    </row>
    <row r="48" spans="3:9">
      <c r="C48" s="16">
        <v>8</v>
      </c>
      <c r="D48" s="17">
        <f t="shared" si="0"/>
        <v>458.15638850889189</v>
      </c>
      <c r="E48" s="17">
        <f t="shared" si="1"/>
        <v>439.59272727272719</v>
      </c>
      <c r="F48" s="17">
        <f>110</f>
        <v>110</v>
      </c>
      <c r="G48" s="18">
        <f t="shared" si="2"/>
        <v>122</v>
      </c>
      <c r="H48" s="18">
        <f t="shared" si="3"/>
        <v>231</v>
      </c>
      <c r="I48" s="18">
        <f t="shared" si="4"/>
        <v>169</v>
      </c>
    </row>
    <row r="49" spans="3:14">
      <c r="C49" s="13">
        <v>9</v>
      </c>
      <c r="D49" s="14">
        <f t="shared" si="0"/>
        <v>515.42593707250342</v>
      </c>
      <c r="E49" s="14">
        <f t="shared" si="1"/>
        <v>494.54181818181809</v>
      </c>
      <c r="F49" s="14">
        <f>110</f>
        <v>110</v>
      </c>
      <c r="G49" s="15">
        <f t="shared" si="2"/>
        <v>122</v>
      </c>
      <c r="H49" s="15">
        <f t="shared" si="3"/>
        <v>231</v>
      </c>
      <c r="I49" s="15">
        <f t="shared" si="4"/>
        <v>169</v>
      </c>
    </row>
    <row r="50" spans="3:14">
      <c r="C50" s="83">
        <v>10</v>
      </c>
      <c r="D50" s="84">
        <f t="shared" si="0"/>
        <v>572.69548563611488</v>
      </c>
      <c r="E50" s="84">
        <f t="shared" si="1"/>
        <v>549.49090909090899</v>
      </c>
      <c r="F50" s="84">
        <f>110</f>
        <v>110</v>
      </c>
      <c r="G50" s="85">
        <f t="shared" si="2"/>
        <v>122</v>
      </c>
      <c r="H50" s="85">
        <f t="shared" si="3"/>
        <v>231</v>
      </c>
      <c r="I50" s="85">
        <f t="shared" si="4"/>
        <v>169</v>
      </c>
    </row>
    <row r="51" spans="3:14">
      <c r="C51" s="5"/>
      <c r="D51" s="5"/>
      <c r="E51" s="5"/>
      <c r="F51" s="5"/>
      <c r="G51" s="5"/>
      <c r="H51" s="5"/>
      <c r="I51" s="5"/>
    </row>
    <row r="52" spans="3:14">
      <c r="C52" s="5"/>
      <c r="D52" s="5"/>
      <c r="E52" s="5"/>
      <c r="F52" s="5"/>
      <c r="G52" s="5"/>
      <c r="H52" s="5"/>
      <c r="I52" s="5"/>
    </row>
    <row r="53" spans="3:14">
      <c r="I53" s="5"/>
    </row>
    <row r="54" spans="3:14">
      <c r="I54" s="5"/>
      <c r="J54" s="5"/>
      <c r="K54" s="5"/>
      <c r="L54" s="5"/>
      <c r="M54" s="5"/>
      <c r="N54" s="5"/>
    </row>
    <row r="55" spans="3:14">
      <c r="I55" s="5"/>
      <c r="J55" s="5"/>
      <c r="K55" s="5"/>
      <c r="L55" s="5" t="s">
        <v>92</v>
      </c>
      <c r="M55" s="5"/>
      <c r="N55" s="5"/>
    </row>
    <row r="56" spans="3:14">
      <c r="I56" s="5"/>
      <c r="J56" s="5"/>
      <c r="K56" s="5"/>
      <c r="L56" s="5"/>
      <c r="M56" s="5"/>
      <c r="N56" s="5"/>
    </row>
    <row r="57" spans="3:14">
      <c r="I57" s="5"/>
      <c r="J57" s="5"/>
      <c r="K57" s="5"/>
      <c r="L57" s="5"/>
      <c r="M57" s="5"/>
      <c r="N57" s="5"/>
    </row>
    <row r="58" spans="3:14">
      <c r="I58" s="5"/>
      <c r="J58" s="5"/>
      <c r="K58" s="5"/>
      <c r="L58" s="5"/>
      <c r="M58" s="5"/>
      <c r="N58" s="5"/>
    </row>
    <row r="59" spans="3:14">
      <c r="I59" s="5"/>
      <c r="J59" s="5"/>
      <c r="K59" s="5"/>
      <c r="L59" s="5"/>
      <c r="M59" s="5"/>
      <c r="N59" s="5"/>
    </row>
    <row r="60" spans="3:14">
      <c r="I60" s="5"/>
      <c r="J60" s="5"/>
      <c r="K60" s="5"/>
      <c r="L60" s="5"/>
      <c r="M60" s="5"/>
      <c r="N60" s="5"/>
    </row>
    <row r="61" spans="3:14">
      <c r="I61" s="5"/>
      <c r="J61" s="5"/>
      <c r="K61" s="5"/>
      <c r="L61" s="5"/>
      <c r="M61" s="5"/>
      <c r="N61" s="5"/>
    </row>
    <row r="62" spans="3:14">
      <c r="I62" s="5"/>
      <c r="J62" s="5"/>
      <c r="K62" s="5"/>
      <c r="L62" s="5"/>
      <c r="M62" s="5"/>
      <c r="N62" s="5"/>
    </row>
    <row r="63" spans="3:14">
      <c r="I63" s="5"/>
      <c r="J63" s="5"/>
      <c r="K63" s="5"/>
      <c r="L63" s="5"/>
      <c r="M63" s="5"/>
      <c r="N63" s="5"/>
    </row>
    <row r="64" spans="3:14">
      <c r="I64" s="5"/>
      <c r="J64" s="5"/>
      <c r="K64" s="5"/>
      <c r="L64" s="5"/>
      <c r="M64" s="5"/>
      <c r="N64" s="5"/>
    </row>
    <row r="65" spans="3:14">
      <c r="I65" s="5"/>
      <c r="J65" s="5"/>
      <c r="K65" s="5"/>
      <c r="L65" s="5"/>
      <c r="M65" s="5"/>
      <c r="N65" s="5"/>
    </row>
    <row r="66" spans="3:14">
      <c r="C66" s="5"/>
      <c r="D66" s="5"/>
      <c r="E66" s="5"/>
      <c r="F66" s="5"/>
      <c r="G66" s="5"/>
      <c r="H66" s="5"/>
      <c r="I66" s="5"/>
      <c r="J66" s="5"/>
      <c r="K66" s="5"/>
      <c r="L66" s="5"/>
      <c r="M66" s="5"/>
      <c r="N66" s="5"/>
    </row>
  </sheetData>
  <mergeCells count="19">
    <mergeCell ref="G16:G17"/>
    <mergeCell ref="J12:V12"/>
    <mergeCell ref="H16:H17"/>
    <mergeCell ref="C16:C17"/>
    <mergeCell ref="D16:D17"/>
    <mergeCell ref="J13:V20"/>
    <mergeCell ref="D18:D19"/>
    <mergeCell ref="E18:E19"/>
    <mergeCell ref="F18:F19"/>
    <mergeCell ref="G18:G19"/>
    <mergeCell ref="H18:H19"/>
    <mergeCell ref="H20:H21"/>
    <mergeCell ref="C20:C21"/>
    <mergeCell ref="D20:D21"/>
    <mergeCell ref="E20:E21"/>
    <mergeCell ref="F20:F21"/>
    <mergeCell ref="G20:G21"/>
    <mergeCell ref="E16:E17"/>
    <mergeCell ref="F16:F17"/>
  </mergeCells>
  <hyperlinks>
    <hyperlink ref="C23" location="_ftnref2" display="_ftnref2"/>
    <hyperlink ref="C24" location="_ftnref3" display="_ftnref3"/>
    <hyperlink ref="C16" location="_ftn1" display="_ftn1"/>
    <hyperlink ref="C18" location="_ftn2" display="_ftn2"/>
    <hyperlink ref="C20" location="_ftn3" display="_ftn3"/>
  </hyperlink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80" zoomScaleNormal="80" workbookViewId="0">
      <selection activeCell="F34" sqref="F34"/>
    </sheetView>
  </sheetViews>
  <sheetFormatPr defaultRowHeight="15"/>
  <cols>
    <col min="1" max="1" width="10.140625" customWidth="1"/>
    <col min="2" max="2" width="7.28515625" customWidth="1"/>
    <col min="3" max="3" width="9.140625" customWidth="1"/>
    <col min="4" max="4" width="13.7109375" bestFit="1" customWidth="1"/>
    <col min="5" max="5" width="22" customWidth="1"/>
    <col min="6" max="6" width="11.140625" style="5" customWidth="1"/>
    <col min="7" max="7" width="8.28515625" style="5" customWidth="1"/>
    <col min="8" max="8" width="12" customWidth="1"/>
    <col min="9" max="9" width="9.5703125" customWidth="1"/>
    <col min="10" max="10" width="41.140625" customWidth="1"/>
    <col min="11" max="11" width="153.5703125" customWidth="1"/>
  </cols>
  <sheetData>
    <row r="1" spans="1:11" s="32" customFormat="1"/>
    <row r="2" spans="1:11" s="32" customFormat="1"/>
    <row r="3" spans="1:11" s="32" customFormat="1"/>
    <row r="4" spans="1:11" s="32" customFormat="1"/>
    <row r="5" spans="1:11" s="32" customFormat="1"/>
    <row r="6" spans="1:11" s="32" customFormat="1"/>
    <row r="7" spans="1:11" s="32" customFormat="1"/>
    <row r="8" spans="1:11">
      <c r="H8" s="5"/>
      <c r="I8" s="5"/>
    </row>
    <row r="9" spans="1:11" ht="15.75">
      <c r="B9" s="69" t="s">
        <v>87</v>
      </c>
      <c r="H9" s="5"/>
      <c r="I9" s="5"/>
    </row>
    <row r="10" spans="1:11">
      <c r="C10" s="1"/>
      <c r="H10" s="2"/>
      <c r="I10" s="2"/>
    </row>
    <row r="11" spans="1:11" ht="45" customHeight="1">
      <c r="A11" s="39" t="s">
        <v>3</v>
      </c>
      <c r="B11" s="40" t="s">
        <v>7</v>
      </c>
      <c r="C11" s="40" t="s">
        <v>2</v>
      </c>
      <c r="D11" s="40" t="s">
        <v>8</v>
      </c>
      <c r="E11" s="40" t="s">
        <v>4</v>
      </c>
      <c r="F11" s="40" t="s">
        <v>27</v>
      </c>
      <c r="G11" s="41" t="s">
        <v>42</v>
      </c>
      <c r="H11" s="41" t="s">
        <v>5</v>
      </c>
      <c r="I11" s="41" t="s">
        <v>6</v>
      </c>
      <c r="J11" s="41" t="s">
        <v>0</v>
      </c>
      <c r="K11" s="39" t="s">
        <v>1</v>
      </c>
    </row>
    <row r="12" spans="1:11">
      <c r="A12" s="44" t="s">
        <v>20</v>
      </c>
      <c r="B12" s="45" t="s">
        <v>39</v>
      </c>
      <c r="C12" s="60">
        <v>42451</v>
      </c>
      <c r="D12" s="45" t="s">
        <v>45</v>
      </c>
      <c r="E12" s="46" t="s">
        <v>14</v>
      </c>
      <c r="F12" s="46" t="s">
        <v>20</v>
      </c>
      <c r="G12" s="47" t="s">
        <v>46</v>
      </c>
      <c r="H12" s="42">
        <v>203.5</v>
      </c>
      <c r="I12" s="43"/>
      <c r="J12" s="44" t="s">
        <v>83</v>
      </c>
      <c r="K12" s="44" t="s">
        <v>40</v>
      </c>
    </row>
    <row r="13" spans="1:11">
      <c r="A13" s="49" t="s">
        <v>20</v>
      </c>
      <c r="B13" s="50" t="s">
        <v>39</v>
      </c>
      <c r="C13" s="61">
        <v>42451</v>
      </c>
      <c r="D13" s="50" t="s">
        <v>45</v>
      </c>
      <c r="E13" s="51" t="s">
        <v>13</v>
      </c>
      <c r="F13" s="51" t="s">
        <v>20</v>
      </c>
      <c r="G13" s="51" t="s">
        <v>46</v>
      </c>
      <c r="H13" s="52">
        <v>210</v>
      </c>
      <c r="I13" s="48"/>
      <c r="J13" s="49" t="s">
        <v>83</v>
      </c>
      <c r="K13" s="49" t="s">
        <v>40</v>
      </c>
    </row>
    <row r="14" spans="1:11">
      <c r="A14" s="44" t="s">
        <v>20</v>
      </c>
      <c r="B14" s="45" t="s">
        <v>39</v>
      </c>
      <c r="C14" s="60">
        <v>42451</v>
      </c>
      <c r="D14" s="45" t="s">
        <v>45</v>
      </c>
      <c r="E14" s="53" t="s">
        <v>12</v>
      </c>
      <c r="F14" s="53" t="s">
        <v>20</v>
      </c>
      <c r="G14" s="53" t="s">
        <v>46</v>
      </c>
      <c r="H14" s="54">
        <v>203.5</v>
      </c>
      <c r="I14" s="43"/>
      <c r="J14" s="44" t="s">
        <v>83</v>
      </c>
      <c r="K14" s="44" t="s">
        <v>40</v>
      </c>
    </row>
    <row r="15" spans="1:11">
      <c r="A15" s="49" t="s">
        <v>20</v>
      </c>
      <c r="B15" s="50" t="s">
        <v>39</v>
      </c>
      <c r="C15" s="61">
        <v>42451</v>
      </c>
      <c r="D15" s="50" t="s">
        <v>45</v>
      </c>
      <c r="E15" s="51" t="s">
        <v>15</v>
      </c>
      <c r="F15" s="51" t="s">
        <v>20</v>
      </c>
      <c r="G15" s="51" t="s">
        <v>46</v>
      </c>
      <c r="H15" s="55">
        <v>203.5</v>
      </c>
      <c r="I15" s="48"/>
      <c r="J15" s="49" t="s">
        <v>83</v>
      </c>
      <c r="K15" s="67" t="s">
        <v>40</v>
      </c>
    </row>
    <row r="16" spans="1:11">
      <c r="A16" s="44" t="s">
        <v>20</v>
      </c>
      <c r="B16" s="45" t="s">
        <v>39</v>
      </c>
      <c r="C16" s="60">
        <v>42451</v>
      </c>
      <c r="D16" s="45" t="s">
        <v>45</v>
      </c>
      <c r="E16" s="53" t="s">
        <v>17</v>
      </c>
      <c r="F16" s="53" t="s">
        <v>20</v>
      </c>
      <c r="G16" s="53" t="s">
        <v>46</v>
      </c>
      <c r="H16" s="56">
        <v>203.5</v>
      </c>
      <c r="I16" s="43"/>
      <c r="J16" s="44" t="s">
        <v>83</v>
      </c>
      <c r="K16" s="59" t="s">
        <v>40</v>
      </c>
    </row>
    <row r="17" spans="1:11">
      <c r="A17" s="49" t="s">
        <v>20</v>
      </c>
      <c r="B17" s="50" t="s">
        <v>39</v>
      </c>
      <c r="C17" s="61">
        <v>42451</v>
      </c>
      <c r="D17" s="50" t="s">
        <v>45</v>
      </c>
      <c r="E17" s="51" t="s">
        <v>16</v>
      </c>
      <c r="F17" s="51" t="s">
        <v>20</v>
      </c>
      <c r="G17" s="51" t="s">
        <v>46</v>
      </c>
      <c r="H17" s="57">
        <v>209.5</v>
      </c>
      <c r="I17" s="35"/>
      <c r="J17" s="49" t="s">
        <v>83</v>
      </c>
      <c r="K17" s="68" t="s">
        <v>40</v>
      </c>
    </row>
    <row r="18" spans="1:11">
      <c r="A18" s="44" t="s">
        <v>20</v>
      </c>
      <c r="B18" s="45" t="s">
        <v>39</v>
      </c>
      <c r="C18" s="62">
        <v>42451</v>
      </c>
      <c r="D18" s="36" t="s">
        <v>11</v>
      </c>
      <c r="E18" s="46" t="s">
        <v>48</v>
      </c>
      <c r="F18" s="36" t="s">
        <v>20</v>
      </c>
      <c r="G18" s="53" t="s">
        <v>46</v>
      </c>
      <c r="H18" s="37">
        <v>174.25</v>
      </c>
      <c r="I18" s="36"/>
      <c r="J18" s="44" t="s">
        <v>83</v>
      </c>
      <c r="K18" s="59" t="s">
        <v>47</v>
      </c>
    </row>
    <row r="19" spans="1:11">
      <c r="A19" s="49" t="s">
        <v>20</v>
      </c>
      <c r="B19" s="50" t="s">
        <v>39</v>
      </c>
      <c r="C19" s="63">
        <v>42451</v>
      </c>
      <c r="D19" s="35" t="s">
        <v>11</v>
      </c>
      <c r="E19" s="51" t="s">
        <v>49</v>
      </c>
      <c r="F19" s="35" t="s">
        <v>20</v>
      </c>
      <c r="G19" s="51" t="s">
        <v>46</v>
      </c>
      <c r="H19" s="38">
        <v>174.25</v>
      </c>
      <c r="I19" s="35"/>
      <c r="J19" s="49" t="s">
        <v>83</v>
      </c>
      <c r="K19" s="58" t="s">
        <v>47</v>
      </c>
    </row>
    <row r="20" spans="1:11">
      <c r="A20" s="44" t="s">
        <v>20</v>
      </c>
      <c r="B20" s="45" t="s">
        <v>39</v>
      </c>
      <c r="C20" s="62">
        <v>42451</v>
      </c>
      <c r="D20" s="36" t="s">
        <v>11</v>
      </c>
      <c r="E20" s="53" t="s">
        <v>50</v>
      </c>
      <c r="F20" s="36" t="s">
        <v>20</v>
      </c>
      <c r="G20" s="53" t="s">
        <v>46</v>
      </c>
      <c r="H20" s="36">
        <v>179</v>
      </c>
      <c r="I20" s="36"/>
      <c r="J20" s="44" t="s">
        <v>83</v>
      </c>
      <c r="K20" s="59" t="s">
        <v>47</v>
      </c>
    </row>
    <row r="21" spans="1:11">
      <c r="A21" s="49" t="s">
        <v>20</v>
      </c>
      <c r="B21" s="50" t="s">
        <v>39</v>
      </c>
      <c r="C21" s="63">
        <v>42451</v>
      </c>
      <c r="D21" s="35" t="s">
        <v>11</v>
      </c>
      <c r="E21" s="51" t="s">
        <v>51</v>
      </c>
      <c r="F21" s="35" t="s">
        <v>20</v>
      </c>
      <c r="G21" s="51" t="s">
        <v>46</v>
      </c>
      <c r="H21" s="35">
        <v>179</v>
      </c>
      <c r="I21" s="35"/>
      <c r="J21" s="49" t="s">
        <v>83</v>
      </c>
      <c r="K21" s="58" t="s">
        <v>47</v>
      </c>
    </row>
    <row r="22" spans="1:11">
      <c r="A22" s="44" t="s">
        <v>20</v>
      </c>
      <c r="B22" s="45" t="s">
        <v>39</v>
      </c>
      <c r="C22" s="62">
        <v>42451</v>
      </c>
      <c r="D22" s="36" t="s">
        <v>53</v>
      </c>
      <c r="E22" s="53" t="s">
        <v>54</v>
      </c>
      <c r="F22" s="36" t="s">
        <v>20</v>
      </c>
      <c r="G22" s="53" t="s">
        <v>46</v>
      </c>
      <c r="H22" s="37">
        <v>206.56</v>
      </c>
      <c r="I22" s="36"/>
      <c r="J22" s="44" t="s">
        <v>83</v>
      </c>
      <c r="K22" s="59" t="s">
        <v>52</v>
      </c>
    </row>
    <row r="23" spans="1:11" ht="14.25" customHeight="1">
      <c r="A23" s="49" t="s">
        <v>20</v>
      </c>
      <c r="B23" s="50" t="s">
        <v>39</v>
      </c>
      <c r="C23" s="63">
        <v>42451</v>
      </c>
      <c r="D23" s="35" t="s">
        <v>53</v>
      </c>
      <c r="E23" s="51" t="s">
        <v>58</v>
      </c>
      <c r="F23" s="35" t="s">
        <v>20</v>
      </c>
      <c r="G23" s="51" t="s">
        <v>46</v>
      </c>
      <c r="H23" s="38">
        <v>139.72</v>
      </c>
      <c r="I23" s="35"/>
      <c r="J23" s="49" t="s">
        <v>83</v>
      </c>
      <c r="K23" s="58" t="s">
        <v>57</v>
      </c>
    </row>
    <row r="24" spans="1:11">
      <c r="A24" s="44" t="s">
        <v>20</v>
      </c>
      <c r="B24" s="45" t="s">
        <v>39</v>
      </c>
      <c r="C24" s="62">
        <v>42451</v>
      </c>
      <c r="D24" s="36" t="s">
        <v>60</v>
      </c>
      <c r="E24" s="46" t="s">
        <v>61</v>
      </c>
      <c r="F24" s="36" t="s">
        <v>20</v>
      </c>
      <c r="G24" s="53" t="s">
        <v>46</v>
      </c>
      <c r="H24" s="37">
        <v>122.68</v>
      </c>
      <c r="I24" s="36"/>
      <c r="J24" s="44" t="s">
        <v>83</v>
      </c>
      <c r="K24" s="59" t="s">
        <v>59</v>
      </c>
    </row>
    <row r="25" spans="1:11">
      <c r="A25" s="58" t="s">
        <v>26</v>
      </c>
      <c r="B25" s="35" t="s">
        <v>85</v>
      </c>
      <c r="C25" s="63">
        <v>42440</v>
      </c>
      <c r="D25" s="35" t="s">
        <v>74</v>
      </c>
      <c r="E25" s="51" t="s">
        <v>75</v>
      </c>
      <c r="F25" s="35" t="s">
        <v>26</v>
      </c>
      <c r="G25" s="35" t="s">
        <v>73</v>
      </c>
      <c r="H25" s="64">
        <v>110</v>
      </c>
      <c r="I25" s="35" t="s">
        <v>75</v>
      </c>
      <c r="J25" s="58" t="s">
        <v>82</v>
      </c>
      <c r="K25" s="58" t="s">
        <v>76</v>
      </c>
    </row>
    <row r="26" spans="1:11" ht="39.75" customHeight="1">
      <c r="A26" s="59" t="s">
        <v>26</v>
      </c>
      <c r="B26" s="36" t="s">
        <v>85</v>
      </c>
      <c r="C26" s="62">
        <v>42440</v>
      </c>
      <c r="D26" s="36" t="s">
        <v>74</v>
      </c>
      <c r="E26" s="53" t="s">
        <v>75</v>
      </c>
      <c r="F26" s="36" t="s">
        <v>26</v>
      </c>
      <c r="G26" s="36" t="s">
        <v>73</v>
      </c>
      <c r="H26" s="65">
        <v>60</v>
      </c>
      <c r="I26" s="36" t="s">
        <v>80</v>
      </c>
      <c r="J26" s="66" t="s">
        <v>81</v>
      </c>
      <c r="K26" s="59" t="s">
        <v>76</v>
      </c>
    </row>
    <row r="27" spans="1:11">
      <c r="A27" s="58" t="s">
        <v>26</v>
      </c>
      <c r="B27" s="35" t="s">
        <v>85</v>
      </c>
      <c r="C27" s="63">
        <v>42440</v>
      </c>
      <c r="D27" s="35" t="s">
        <v>74</v>
      </c>
      <c r="E27" s="51" t="s">
        <v>75</v>
      </c>
      <c r="F27" s="35" t="s">
        <v>26</v>
      </c>
      <c r="G27" s="35" t="s">
        <v>77</v>
      </c>
      <c r="H27" s="64">
        <v>189</v>
      </c>
      <c r="I27" s="35" t="s">
        <v>75</v>
      </c>
      <c r="J27" s="58" t="s">
        <v>79</v>
      </c>
      <c r="K27" s="58" t="s">
        <v>76</v>
      </c>
    </row>
    <row r="28" spans="1:11">
      <c r="A28" s="59" t="s">
        <v>26</v>
      </c>
      <c r="B28" s="36" t="s">
        <v>85</v>
      </c>
      <c r="C28" s="62">
        <v>42440</v>
      </c>
      <c r="D28" s="36" t="s">
        <v>74</v>
      </c>
      <c r="E28" s="53" t="s">
        <v>75</v>
      </c>
      <c r="F28" s="36" t="s">
        <v>26</v>
      </c>
      <c r="G28" s="36" t="s">
        <v>77</v>
      </c>
      <c r="H28" s="65">
        <v>85</v>
      </c>
      <c r="I28" s="36" t="s">
        <v>75</v>
      </c>
      <c r="J28" s="59" t="s">
        <v>78</v>
      </c>
      <c r="K28" s="59" t="s">
        <v>76</v>
      </c>
    </row>
    <row r="29" spans="1:11">
      <c r="A29" s="32"/>
      <c r="B29" s="32"/>
      <c r="C29" s="32"/>
      <c r="D29" s="32"/>
      <c r="E29" s="32"/>
      <c r="F29" s="32"/>
      <c r="G29" s="32"/>
      <c r="H29" s="32"/>
      <c r="I29" s="32"/>
      <c r="J29" s="32"/>
    </row>
    <row r="30" spans="1:11">
      <c r="A30" s="32"/>
      <c r="B30" s="32"/>
      <c r="C30" s="32"/>
      <c r="D30" s="32"/>
      <c r="E30" s="32"/>
      <c r="F30" s="32"/>
      <c r="G30" s="32"/>
      <c r="H30" s="32"/>
      <c r="I30" s="32"/>
      <c r="J30" s="32"/>
    </row>
    <row r="31" spans="1:11">
      <c r="A31" s="32"/>
      <c r="B31" s="32"/>
      <c r="C31" s="32"/>
      <c r="D31" s="32"/>
      <c r="E31" s="32"/>
      <c r="F31" s="32"/>
      <c r="G31" s="32"/>
      <c r="H31" s="32"/>
      <c r="I31" s="32"/>
      <c r="J31" s="32"/>
    </row>
    <row r="32" spans="1:11">
      <c r="A32" s="32"/>
      <c r="B32" s="32"/>
      <c r="C32" s="32"/>
      <c r="D32" s="32"/>
      <c r="E32" s="32"/>
      <c r="F32" s="32"/>
      <c r="G32" s="32"/>
      <c r="H32" s="32"/>
      <c r="I32" s="32"/>
      <c r="J32" s="32"/>
    </row>
    <row r="33" spans="1:10">
      <c r="A33" s="32"/>
      <c r="B33" s="32"/>
      <c r="C33" s="32"/>
      <c r="D33" s="32"/>
      <c r="E33" s="32"/>
      <c r="F33" s="32"/>
      <c r="G33" s="32"/>
      <c r="H33" s="32"/>
      <c r="I33" s="32"/>
      <c r="J33" s="32"/>
    </row>
    <row r="34" spans="1:10">
      <c r="A34" s="32"/>
      <c r="B34" s="32"/>
      <c r="C34" s="32"/>
      <c r="D34" s="32"/>
      <c r="E34" s="32"/>
      <c r="F34" s="32"/>
      <c r="G34" s="32"/>
      <c r="H34" s="32"/>
      <c r="I34" s="32"/>
      <c r="J34" s="32"/>
    </row>
    <row r="35" spans="1:10">
      <c r="A35" s="32"/>
      <c r="B35" s="32"/>
      <c r="C35" s="32"/>
      <c r="D35" s="32"/>
      <c r="E35" s="32"/>
      <c r="F35" s="32"/>
      <c r="G35" s="32"/>
      <c r="H35" s="32"/>
      <c r="I35" s="32"/>
      <c r="J35" s="32"/>
    </row>
    <row r="36" spans="1:10">
      <c r="A36" s="32"/>
      <c r="B36" s="32"/>
      <c r="C36" s="32"/>
      <c r="D36" s="32"/>
      <c r="E36" s="32"/>
      <c r="F36" s="32"/>
      <c r="G36" s="32"/>
      <c r="H36" s="32"/>
      <c r="I36" s="32"/>
      <c r="J36" s="32"/>
    </row>
    <row r="37" spans="1:10">
      <c r="A37" s="32"/>
      <c r="B37" s="32"/>
      <c r="C37" s="32"/>
      <c r="D37" s="32"/>
      <c r="E37" s="32"/>
      <c r="F37" s="32"/>
      <c r="G37" s="32"/>
      <c r="H37" s="32"/>
      <c r="I37" s="32"/>
      <c r="J37" s="32"/>
    </row>
    <row r="38" spans="1:10">
      <c r="A38" s="32"/>
      <c r="B38" s="32"/>
      <c r="C38" s="32"/>
      <c r="D38" s="32"/>
      <c r="E38" s="32"/>
      <c r="F38" s="32"/>
      <c r="G38" s="32"/>
      <c r="H38" s="32"/>
      <c r="I38" s="32"/>
      <c r="J38" s="32"/>
    </row>
    <row r="39" spans="1:10">
      <c r="A39" s="32"/>
      <c r="B39" s="32"/>
      <c r="C39" s="32"/>
      <c r="D39" s="32"/>
      <c r="E39" s="32"/>
      <c r="F39" s="32"/>
      <c r="G39" s="32"/>
      <c r="H39" s="32"/>
      <c r="I39" s="32"/>
      <c r="J39" s="32"/>
    </row>
    <row r="40" spans="1:10">
      <c r="A40" s="32"/>
      <c r="B40" s="32"/>
      <c r="C40" s="32"/>
      <c r="D40" s="32"/>
      <c r="E40" s="32"/>
      <c r="F40" s="32"/>
      <c r="G40" s="32"/>
      <c r="H40" s="32"/>
      <c r="I40" s="32"/>
      <c r="J40" s="32"/>
    </row>
    <row r="41" spans="1:10">
      <c r="A41" s="32"/>
      <c r="B41" s="32"/>
      <c r="C41" s="32"/>
      <c r="D41" s="32"/>
      <c r="E41" s="32"/>
      <c r="F41" s="32"/>
      <c r="G41" s="32"/>
      <c r="H41" s="32"/>
      <c r="I41" s="32"/>
      <c r="J41" s="32"/>
    </row>
    <row r="42" spans="1:10">
      <c r="A42" s="32"/>
      <c r="B42" s="32"/>
      <c r="C42" s="32"/>
      <c r="D42" s="32"/>
      <c r="E42" s="32"/>
      <c r="F42" s="32"/>
      <c r="G42" s="32"/>
      <c r="H42" s="32"/>
      <c r="I42" s="32"/>
      <c r="J42" s="32"/>
    </row>
    <row r="43" spans="1:10">
      <c r="A43" s="32"/>
      <c r="B43" s="32"/>
      <c r="C43" s="32"/>
      <c r="D43" s="32"/>
      <c r="E43" s="32"/>
      <c r="F43" s="32"/>
      <c r="G43" s="32"/>
      <c r="H43" s="32"/>
      <c r="I43" s="32"/>
      <c r="J43" s="32"/>
    </row>
    <row r="44" spans="1:10">
      <c r="A44" s="32"/>
      <c r="B44" s="32"/>
      <c r="C44" s="32"/>
      <c r="D44" s="32"/>
      <c r="E44" s="32"/>
      <c r="F44" s="32"/>
      <c r="G44" s="32"/>
      <c r="H44" s="32"/>
      <c r="I44" s="32"/>
      <c r="J44" s="32"/>
    </row>
    <row r="45" spans="1:10">
      <c r="A45" s="32"/>
      <c r="B45" s="32"/>
      <c r="C45" s="32"/>
      <c r="D45" s="32"/>
      <c r="E45" s="32"/>
      <c r="F45" s="32"/>
      <c r="G45" s="32"/>
      <c r="H45" s="32"/>
      <c r="I45" s="32"/>
      <c r="J45" s="32"/>
    </row>
    <row r="46" spans="1:10">
      <c r="A46" s="32"/>
      <c r="B46" s="32"/>
      <c r="C46" s="32"/>
      <c r="D46" s="32"/>
      <c r="E46" s="32"/>
      <c r="F46" s="32"/>
      <c r="G46" s="32"/>
      <c r="H46" s="32"/>
      <c r="I46" s="32"/>
      <c r="J46" s="32"/>
    </row>
    <row r="47" spans="1:10">
      <c r="A47" s="32"/>
      <c r="B47" s="32"/>
      <c r="C47" s="32"/>
      <c r="D47" s="32"/>
      <c r="E47" s="32"/>
      <c r="F47" s="32"/>
      <c r="G47" s="32"/>
      <c r="H47" s="32"/>
      <c r="I47" s="32"/>
      <c r="J47" s="32"/>
    </row>
    <row r="48" spans="1:10">
      <c r="A48" s="32"/>
      <c r="B48" s="32"/>
      <c r="C48" s="32"/>
      <c r="D48" s="32"/>
      <c r="E48" s="32"/>
      <c r="F48" s="32"/>
      <c r="G48" s="32"/>
      <c r="H48" s="32"/>
      <c r="I48" s="32"/>
      <c r="J48" s="32"/>
    </row>
    <row r="49" spans="1:10">
      <c r="A49" s="32"/>
      <c r="B49" s="32"/>
      <c r="C49" s="32"/>
      <c r="D49" s="32"/>
      <c r="E49" s="32"/>
      <c r="F49" s="32"/>
      <c r="G49" s="32"/>
      <c r="H49" s="32"/>
      <c r="I49" s="32"/>
      <c r="J49" s="32"/>
    </row>
    <row r="50" spans="1:10">
      <c r="A50" s="32"/>
      <c r="B50" s="32"/>
      <c r="C50" s="32"/>
      <c r="D50" s="32"/>
      <c r="E50" s="32"/>
      <c r="F50" s="32"/>
      <c r="G50" s="32"/>
      <c r="H50" s="32"/>
      <c r="I50" s="32"/>
      <c r="J50" s="32"/>
    </row>
    <row r="51" spans="1:10">
      <c r="A51" s="32"/>
      <c r="B51" s="32"/>
      <c r="C51" s="32"/>
      <c r="D51" s="32"/>
      <c r="E51" s="32"/>
      <c r="F51" s="32"/>
      <c r="G51" s="32"/>
      <c r="H51" s="32"/>
      <c r="I51" s="32"/>
      <c r="J51" s="32"/>
    </row>
    <row r="52" spans="1:10">
      <c r="A52" s="32"/>
      <c r="B52" s="32"/>
      <c r="C52" s="32"/>
      <c r="D52" s="32"/>
      <c r="E52" s="32"/>
      <c r="F52" s="32"/>
      <c r="G52" s="32"/>
      <c r="H52" s="32"/>
      <c r="I52" s="32"/>
      <c r="J52" s="32"/>
    </row>
    <row r="53" spans="1:10">
      <c r="A53" s="32"/>
      <c r="B53" s="32"/>
      <c r="C53" s="32"/>
      <c r="D53" s="32"/>
      <c r="E53" s="32"/>
      <c r="F53" s="32"/>
      <c r="G53" s="32"/>
      <c r="H53" s="32"/>
      <c r="I53" s="32"/>
      <c r="J53" s="32"/>
    </row>
    <row r="54" spans="1:10">
      <c r="A54" s="32"/>
      <c r="B54" s="32"/>
      <c r="C54" s="32"/>
      <c r="D54" s="32"/>
      <c r="E54" s="32"/>
      <c r="F54" s="32"/>
      <c r="G54" s="32"/>
      <c r="H54" s="32"/>
      <c r="I54" s="32"/>
      <c r="J54" s="32"/>
    </row>
    <row r="55" spans="1:10">
      <c r="A55" s="32"/>
      <c r="B55" s="32"/>
      <c r="C55" s="32"/>
      <c r="D55" s="32"/>
      <c r="E55" s="32"/>
      <c r="F55" s="32"/>
      <c r="G55" s="32"/>
      <c r="H55" s="32"/>
      <c r="I55" s="32"/>
      <c r="J55" s="32"/>
    </row>
    <row r="56" spans="1:10">
      <c r="A56" s="32"/>
      <c r="B56" s="32"/>
      <c r="C56" s="32"/>
      <c r="D56" s="32"/>
      <c r="E56" s="32"/>
      <c r="F56" s="32"/>
      <c r="G56" s="32"/>
      <c r="H56" s="32"/>
      <c r="I56" s="32"/>
      <c r="J56" s="32"/>
    </row>
    <row r="57" spans="1:10">
      <c r="A57" s="32"/>
      <c r="B57" s="32"/>
      <c r="C57" s="32"/>
      <c r="D57" s="32"/>
      <c r="E57" s="32"/>
      <c r="F57" s="32"/>
      <c r="G57" s="32"/>
      <c r="H57" s="32"/>
      <c r="I57" s="32"/>
      <c r="J57" s="32"/>
    </row>
    <row r="58" spans="1:10">
      <c r="A58" s="32"/>
      <c r="B58" s="32"/>
      <c r="C58" s="32"/>
      <c r="D58" s="32"/>
      <c r="E58" s="32"/>
      <c r="F58" s="32"/>
      <c r="G58" s="32"/>
      <c r="H58" s="32"/>
      <c r="I58" s="32"/>
      <c r="J58" s="32"/>
    </row>
    <row r="59" spans="1:10">
      <c r="A59" s="32"/>
      <c r="B59" s="32"/>
      <c r="C59" s="32"/>
      <c r="D59" s="32"/>
      <c r="E59" s="32"/>
      <c r="F59" s="32"/>
      <c r="G59" s="32"/>
      <c r="H59" s="32"/>
      <c r="I59" s="32"/>
      <c r="J59" s="32"/>
    </row>
    <row r="60" spans="1:10">
      <c r="A60" s="32"/>
      <c r="B60" s="32"/>
      <c r="C60" s="32"/>
      <c r="D60" s="32"/>
      <c r="E60" s="32"/>
      <c r="F60" s="32"/>
      <c r="G60" s="32"/>
      <c r="H60" s="32"/>
      <c r="I60" s="32"/>
      <c r="J60" s="32"/>
    </row>
    <row r="61" spans="1:10">
      <c r="A61" s="32"/>
      <c r="B61" s="32"/>
      <c r="C61" s="32"/>
      <c r="D61" s="32"/>
      <c r="E61" s="32"/>
      <c r="F61" s="32"/>
      <c r="G61" s="32"/>
      <c r="H61" s="32"/>
      <c r="I61" s="32"/>
      <c r="J61" s="32"/>
    </row>
    <row r="62" spans="1:10">
      <c r="A62" s="32"/>
      <c r="B62" s="32"/>
      <c r="C62" s="32"/>
      <c r="D62" s="32"/>
      <c r="E62" s="32"/>
      <c r="F62" s="32"/>
      <c r="G62" s="32"/>
      <c r="H62" s="32"/>
      <c r="I62" s="32"/>
      <c r="J62" s="32"/>
    </row>
    <row r="63" spans="1:10">
      <c r="A63" s="32"/>
      <c r="B63" s="32"/>
      <c r="C63" s="32"/>
      <c r="D63" s="32"/>
      <c r="E63" s="32"/>
      <c r="F63" s="32"/>
      <c r="G63" s="32"/>
      <c r="H63" s="32"/>
      <c r="I63" s="32"/>
      <c r="J63" s="32"/>
    </row>
    <row r="64" spans="1:10">
      <c r="A64" s="32"/>
      <c r="B64" s="32"/>
      <c r="C64" s="32"/>
      <c r="D64" s="32"/>
      <c r="E64" s="32"/>
      <c r="F64" s="32"/>
      <c r="G64" s="32"/>
      <c r="H64" s="32"/>
      <c r="I64" s="32"/>
      <c r="J64" s="32"/>
    </row>
    <row r="65" spans="1:10">
      <c r="A65" s="32"/>
      <c r="B65" s="32"/>
      <c r="C65" s="32"/>
      <c r="D65" s="32"/>
      <c r="E65" s="32"/>
      <c r="F65" s="32"/>
      <c r="G65" s="32"/>
      <c r="H65" s="32"/>
      <c r="I65" s="32"/>
      <c r="J65" s="32"/>
    </row>
    <row r="66" spans="1:10">
      <c r="A66" s="32"/>
      <c r="B66" s="32"/>
      <c r="C66" s="32"/>
      <c r="D66" s="32"/>
      <c r="E66" s="32"/>
      <c r="F66" s="32"/>
      <c r="G66" s="32"/>
      <c r="H66" s="32"/>
      <c r="I66" s="32"/>
      <c r="J66" s="32"/>
    </row>
    <row r="67" spans="1:10">
      <c r="A67" s="32"/>
      <c r="B67" s="32"/>
      <c r="C67" s="32"/>
      <c r="D67" s="32"/>
      <c r="E67" s="32"/>
      <c r="F67" s="32"/>
      <c r="G67" s="32"/>
      <c r="H67" s="32"/>
      <c r="I67" s="32"/>
      <c r="J67" s="32"/>
    </row>
    <row r="68" spans="1:10">
      <c r="A68" s="32"/>
      <c r="B68" s="32"/>
      <c r="C68" s="32"/>
      <c r="D68" s="32"/>
      <c r="E68" s="32"/>
      <c r="F68" s="32"/>
      <c r="G68" s="32"/>
      <c r="H68" s="32"/>
      <c r="I68" s="32"/>
      <c r="J68" s="32"/>
    </row>
    <row r="69" spans="1:10">
      <c r="A69" s="32"/>
      <c r="B69" s="32"/>
      <c r="C69" s="32"/>
      <c r="D69" s="32"/>
      <c r="E69" s="32"/>
      <c r="F69" s="32"/>
      <c r="G69" s="32"/>
      <c r="H69" s="32"/>
      <c r="I69" s="32"/>
      <c r="J69" s="32"/>
    </row>
    <row r="70" spans="1:10">
      <c r="A70" s="32"/>
      <c r="B70" s="32"/>
      <c r="C70" s="32"/>
      <c r="D70" s="32"/>
      <c r="E70" s="32"/>
      <c r="F70" s="32"/>
      <c r="G70" s="32"/>
      <c r="H70" s="32"/>
      <c r="I70" s="32"/>
      <c r="J70" s="32"/>
    </row>
    <row r="71" spans="1:10">
      <c r="A71" s="32"/>
      <c r="B71" s="32"/>
      <c r="C71" s="32"/>
      <c r="D71" s="32"/>
      <c r="E71" s="32"/>
      <c r="F71" s="32"/>
      <c r="G71" s="32"/>
      <c r="H71" s="32"/>
      <c r="I71" s="32"/>
      <c r="J71" s="32"/>
    </row>
    <row r="72" spans="1:10">
      <c r="A72" s="32"/>
      <c r="B72" s="32"/>
      <c r="C72" s="32"/>
      <c r="D72" s="32"/>
      <c r="E72" s="32"/>
      <c r="F72" s="32"/>
      <c r="G72" s="32"/>
      <c r="H72" s="32"/>
      <c r="I72" s="32"/>
      <c r="J72" s="32"/>
    </row>
  </sheetData>
  <hyperlinks>
    <hyperlink ref="K15" r:id="rId1" location="nav=%2Fcategory%2Fhvac-motors%2Fmotors%2Fecatalog%2FN-9xzZ1z0nw7rZ1yzon7x%3Fssf%3D3"/>
  </hyperlinks>
  <pageMargins left="0.7" right="0.7" top="0.75" bottom="0.75" header="0.3" footer="0.3"/>
  <pageSetup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zoomScale="90" zoomScaleNormal="90" workbookViewId="0">
      <selection activeCell="I37" sqref="I36:I37"/>
    </sheetView>
  </sheetViews>
  <sheetFormatPr defaultRowHeight="15"/>
  <cols>
    <col min="1" max="1" width="9.7109375" customWidth="1"/>
    <col min="2" max="2" width="7.5703125" customWidth="1"/>
    <col min="3" max="3" width="7.85546875" customWidth="1"/>
    <col min="4" max="4" width="13.7109375" customWidth="1"/>
    <col min="5" max="5" width="16.28515625" customWidth="1"/>
    <col min="6" max="6" width="6.28515625" customWidth="1"/>
    <col min="7" max="7" width="7.28515625" customWidth="1"/>
    <col min="8" max="8" width="23" bestFit="1" customWidth="1"/>
    <col min="9" max="9" width="152.140625" customWidth="1"/>
    <col min="10" max="10" width="77.7109375" style="3" customWidth="1"/>
  </cols>
  <sheetData>
    <row r="1" spans="1:9" s="32" customFormat="1"/>
    <row r="2" spans="1:9" s="32" customFormat="1"/>
    <row r="3" spans="1:9" s="32" customFormat="1"/>
    <row r="4" spans="1:9" s="32" customFormat="1"/>
    <row r="5" spans="1:9" s="32" customFormat="1"/>
    <row r="6" spans="1:9" s="32" customFormat="1"/>
    <row r="7" spans="1:9" s="32" customFormat="1"/>
    <row r="8" spans="1:9">
      <c r="B8" s="1" t="s">
        <v>88</v>
      </c>
      <c r="H8" s="5"/>
      <c r="I8" s="5"/>
    </row>
    <row r="9" spans="1:9">
      <c r="H9" s="5"/>
      <c r="I9" s="5"/>
    </row>
    <row r="10" spans="1:9">
      <c r="C10" s="1"/>
      <c r="D10" s="1"/>
      <c r="H10" s="2"/>
    </row>
    <row r="11" spans="1:9" ht="45" customHeight="1">
      <c r="A11" s="71" t="s">
        <v>86</v>
      </c>
      <c r="B11" s="40" t="s">
        <v>9</v>
      </c>
      <c r="C11" s="40" t="s">
        <v>2</v>
      </c>
      <c r="D11" s="40" t="s">
        <v>8</v>
      </c>
      <c r="E11" s="40" t="s">
        <v>4</v>
      </c>
      <c r="F11" s="41" t="s">
        <v>42</v>
      </c>
      <c r="G11" s="41" t="s">
        <v>5</v>
      </c>
      <c r="H11" s="41" t="s">
        <v>0</v>
      </c>
      <c r="I11" s="39" t="s">
        <v>1</v>
      </c>
    </row>
    <row r="12" spans="1:9">
      <c r="A12" s="44" t="s">
        <v>18</v>
      </c>
      <c r="B12" s="45" t="s">
        <v>39</v>
      </c>
      <c r="C12" s="60">
        <v>42451</v>
      </c>
      <c r="D12" s="45" t="s">
        <v>11</v>
      </c>
      <c r="E12" s="72" t="s">
        <v>41</v>
      </c>
      <c r="F12" s="73">
        <v>6.6666666666666666E-2</v>
      </c>
      <c r="G12" s="74">
        <v>121.4</v>
      </c>
      <c r="H12" s="45" t="s">
        <v>83</v>
      </c>
      <c r="I12" s="79" t="s">
        <v>40</v>
      </c>
    </row>
    <row r="13" spans="1:9">
      <c r="A13" s="49" t="s">
        <v>18</v>
      </c>
      <c r="B13" s="50" t="s">
        <v>39</v>
      </c>
      <c r="C13" s="61">
        <v>42451</v>
      </c>
      <c r="D13" s="50" t="s">
        <v>11</v>
      </c>
      <c r="E13" s="75" t="s">
        <v>44</v>
      </c>
      <c r="F13" s="76">
        <v>6.6666666666666666E-2</v>
      </c>
      <c r="G13" s="64">
        <v>125.35</v>
      </c>
      <c r="H13" s="50" t="s">
        <v>83</v>
      </c>
      <c r="I13" s="67" t="s">
        <v>40</v>
      </c>
    </row>
    <row r="14" spans="1:9">
      <c r="A14" s="44" t="s">
        <v>18</v>
      </c>
      <c r="B14" s="45" t="s">
        <v>39</v>
      </c>
      <c r="C14" s="60">
        <v>42451</v>
      </c>
      <c r="D14" s="45" t="s">
        <v>11</v>
      </c>
      <c r="E14" s="77" t="s">
        <v>43</v>
      </c>
      <c r="F14" s="73">
        <v>6.6666666666666666E-2</v>
      </c>
      <c r="G14" s="65">
        <v>111.55</v>
      </c>
      <c r="H14" s="45" t="s">
        <v>83</v>
      </c>
      <c r="I14" s="79" t="s">
        <v>40</v>
      </c>
    </row>
    <row r="15" spans="1:9">
      <c r="A15" s="58" t="s">
        <v>19</v>
      </c>
      <c r="B15" s="35" t="s">
        <v>39</v>
      </c>
      <c r="C15" s="61">
        <v>42451</v>
      </c>
      <c r="D15" s="35" t="s">
        <v>53</v>
      </c>
      <c r="E15" s="75" t="s">
        <v>56</v>
      </c>
      <c r="F15" s="76">
        <v>6.6666666666666666E-2</v>
      </c>
      <c r="G15" s="64">
        <v>153.78</v>
      </c>
      <c r="H15" s="50" t="s">
        <v>83</v>
      </c>
      <c r="I15" s="68" t="s">
        <v>55</v>
      </c>
    </row>
    <row r="16" spans="1:9" s="32" customFormat="1"/>
    <row r="17" spans="1:34">
      <c r="A17" s="70" t="s">
        <v>89</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1:34">
      <c r="A18" s="70"/>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1:34">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4">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1:34">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1:34">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row>
    <row r="26" spans="1:34">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row>
    <row r="27" spans="1:34">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row>
    <row r="28" spans="1:34">
      <c r="A28" s="32"/>
      <c r="B28" s="32"/>
      <c r="C28" s="32"/>
      <c r="D28" s="32"/>
      <c r="E28" s="32"/>
      <c r="F28" s="32"/>
      <c r="G28" s="32"/>
      <c r="H28" s="32"/>
      <c r="I28" s="78"/>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row>
    <row r="29" spans="1:34">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row>
    <row r="30" spans="1:34">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row>
    <row r="31" spans="1:34">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1:34">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1:34">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34">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1:34">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1:34">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row r="38" spans="1:34">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row>
    <row r="40" spans="1:34">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spans="1:34">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row>
    <row r="42" spans="1:34">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row>
    <row r="43" spans="1:34">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row>
    <row r="44" spans="1:34">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row r="45" spans="1:34">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row>
    <row r="46" spans="1:34">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row>
    <row r="47" spans="1:34">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row>
    <row r="48" spans="1:34">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row>
    <row r="49" spans="1:34">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1:34">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1:34">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row>
    <row r="52" spans="1:34">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row>
    <row r="53" spans="1:34">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row>
    <row r="54" spans="1:3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row>
    <row r="55" spans="1:3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row>
    <row r="56" spans="1:34">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row>
    <row r="57" spans="1:34">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row>
    <row r="58" spans="1:34">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1:34">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row>
    <row r="60" spans="1:34">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1:34">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row>
    <row r="62" spans="1:34">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row>
    <row r="63" spans="1:34">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row>
    <row r="64" spans="1:34">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Summary</vt:lpstr>
      <vt:lpstr>Emerging Tech</vt:lpstr>
      <vt:lpstr>Baseline Tech</vt:lpstr>
      <vt:lpstr>Summary!_ftn2</vt:lpstr>
      <vt:lpstr>Summary!_ftn3</vt:lpstr>
      <vt:lpstr>Summary!_ftnref1</vt:lpstr>
      <vt:lpstr>Summary!_ftnref2</vt:lpstr>
      <vt:lpstr>Summary!_ftnref3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McCowan</dc:creator>
  <cp:lastModifiedBy>Valerie Eacret</cp:lastModifiedBy>
  <cp:lastPrinted>2015-12-09T19:49:36Z</cp:lastPrinted>
  <dcterms:created xsi:type="dcterms:W3CDTF">2015-08-28T14:10:49Z</dcterms:created>
  <dcterms:modified xsi:type="dcterms:W3CDTF">2016-05-26T00:32:26Z</dcterms:modified>
</cp:coreProperties>
</file>