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6F" lockStructure="1"/>
  <bookViews>
    <workbookView xWindow="120" yWindow="270" windowWidth="20370" windowHeight="7875"/>
  </bookViews>
  <sheets>
    <sheet name="Summary" sheetId="9" r:id="rId1"/>
    <sheet name="Emerging Tech" sheetId="1" r:id="rId2"/>
    <sheet name="Baseline Tech" sheetId="4" r:id="rId3"/>
  </sheets>
  <definedNames>
    <definedName name="_xlnm._FilterDatabase" localSheetId="0" hidden="1">#REF!</definedName>
  </definedNames>
  <calcPr calcId="145621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G15" i="9" l="1"/>
  <c r="J30" i="4" l="1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29" i="4"/>
  <c r="K29" i="4" s="1"/>
  <c r="I12" i="1"/>
  <c r="J12" i="1" s="1"/>
  <c r="E16" i="9"/>
  <c r="G16" i="9" s="1"/>
  <c r="F16" i="9"/>
  <c r="C23" i="1"/>
  <c r="C24" i="1" s="1"/>
  <c r="C25" i="1" s="1"/>
  <c r="C26" i="1" s="1"/>
  <c r="C27" i="1" s="1"/>
  <c r="I13" i="9" l="1"/>
  <c r="I14" i="9" s="1"/>
  <c r="I16" i="9" s="1"/>
  <c r="J16" i="9" s="1"/>
  <c r="K16" i="9" s="1"/>
  <c r="I13" i="1"/>
  <c r="I15" i="9" l="1"/>
  <c r="J15" i="9" s="1"/>
  <c r="K15" i="9" s="1"/>
  <c r="J13" i="1"/>
  <c r="I14" i="1"/>
  <c r="J14" i="1" l="1"/>
  <c r="I15" i="1"/>
  <c r="J15" i="1" l="1"/>
  <c r="I16" i="1"/>
  <c r="J16" i="1" s="1"/>
  <c r="G13" i="9" l="1"/>
  <c r="F14" i="9"/>
  <c r="G14" i="9" s="1"/>
  <c r="J13" i="9" l="1"/>
  <c r="K13" i="9" s="1"/>
  <c r="J14" i="9"/>
  <c r="K14" i="9" s="1"/>
</calcChain>
</file>

<file path=xl/comments1.xml><?xml version="1.0" encoding="utf-8"?>
<comments xmlns="http://schemas.openxmlformats.org/spreadsheetml/2006/main">
  <authors>
    <author>Betsy Ricker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Betsy Ricker:</t>
        </r>
        <r>
          <rPr>
            <sz val="9"/>
            <color indexed="81"/>
            <rFont val="Tahoma"/>
            <family val="2"/>
          </rPr>
          <t xml:space="preserve">
$90 as per internet research.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Betsy Ricker:</t>
        </r>
        <r>
          <rPr>
            <sz val="9"/>
            <color indexed="81"/>
            <rFont val="Tahoma"/>
            <family val="2"/>
          </rPr>
          <t xml:space="preserve">
based on cost of NEST unit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Betsy Ricker:
</t>
        </r>
        <r>
          <rPr>
            <sz val="9"/>
            <color indexed="81"/>
            <rFont val="Tahoma"/>
            <family val="2"/>
          </rPr>
          <t>based on cost from Mitsubishi for tstat interface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Betsy Ricker:</t>
        </r>
        <r>
          <rPr>
            <sz val="9"/>
            <color indexed="81"/>
            <rFont val="Tahoma"/>
            <family val="2"/>
          </rPr>
          <t xml:space="preserve">
$90 as per internet research. 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Betsy Ricker:</t>
        </r>
        <r>
          <rPr>
            <sz val="9"/>
            <color indexed="81"/>
            <rFont val="Tahoma"/>
            <family val="2"/>
          </rPr>
          <t xml:space="preserve">
based Daikin Envi unit cost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Betsy Ricker:</t>
        </r>
        <r>
          <rPr>
            <sz val="9"/>
            <color indexed="81"/>
            <rFont val="Tahoma"/>
            <family val="2"/>
          </rPr>
          <t xml:space="preserve">
No heat pump interface required for Daikin Envi.</t>
        </r>
      </text>
    </comment>
  </commentList>
</comments>
</file>

<file path=xl/comments2.xml><?xml version="1.0" encoding="utf-8"?>
<comments xmlns="http://schemas.openxmlformats.org/spreadsheetml/2006/main">
  <authors>
    <author>Betsy Ricker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Betsy Ricker:</t>
        </r>
        <r>
          <rPr>
            <sz val="9"/>
            <color indexed="81"/>
            <rFont val="Tahoma"/>
            <family val="2"/>
          </rPr>
          <t xml:space="preserve">
Must be hard-wired into Daikin HP head controls &amp; auxiliary heat source; requires professional installation.</t>
        </r>
      </text>
    </comment>
  </commentList>
</comments>
</file>

<file path=xl/sharedStrings.xml><?xml version="1.0" encoding="utf-8"?>
<sst xmlns="http://schemas.openxmlformats.org/spreadsheetml/2006/main" count="588" uniqueCount="134">
  <si>
    <t>Notes</t>
  </si>
  <si>
    <t>Primary Data</t>
  </si>
  <si>
    <t>Source</t>
  </si>
  <si>
    <t>Date</t>
  </si>
  <si>
    <t>Region</t>
  </si>
  <si>
    <t>Unit Type</t>
  </si>
  <si>
    <t>Model Number</t>
  </si>
  <si>
    <t>Total Equip Cost</t>
  </si>
  <si>
    <t>Labor hours</t>
  </si>
  <si>
    <t>Labor Rate</t>
  </si>
  <si>
    <t>Total Installed Cost</t>
  </si>
  <si>
    <t>Web</t>
  </si>
  <si>
    <t>Type</t>
  </si>
  <si>
    <t>Manufacturer</t>
  </si>
  <si>
    <t>Source Type</t>
  </si>
  <si>
    <t>Homeowner Install</t>
  </si>
  <si>
    <t>Y</t>
  </si>
  <si>
    <t>N</t>
  </si>
  <si>
    <t>Smart Thermostat</t>
  </si>
  <si>
    <t>Mitsubishi</t>
  </si>
  <si>
    <t>Daikin</t>
  </si>
  <si>
    <t>Honeywell</t>
  </si>
  <si>
    <t>Thermostat</t>
  </si>
  <si>
    <t>http://www.homedepot.com/b/Heating-Venting-Cooling-Thermostats/N-5yc1vZc4lf?catStyle=ShowProducts&amp;style=List</t>
  </si>
  <si>
    <t>NEST 3rd Gen</t>
  </si>
  <si>
    <t>Ecobee</t>
  </si>
  <si>
    <t>NEST 2nd Gen</t>
  </si>
  <si>
    <t>Programmable</t>
  </si>
  <si>
    <t>Emerson</t>
  </si>
  <si>
    <t>Non-programmable</t>
  </si>
  <si>
    <t>Cadet</t>
  </si>
  <si>
    <t>White Rogers</t>
  </si>
  <si>
    <t>Model # RLV3100A</t>
  </si>
  <si>
    <t>iDevices</t>
  </si>
  <si>
    <t>Model #: IDEV0005P5</t>
  </si>
  <si>
    <t>Model #: RCH9300WF5005</t>
  </si>
  <si>
    <t>Model # T3007ES</t>
  </si>
  <si>
    <t>Model # T200577</t>
  </si>
  <si>
    <t>Model # EB-STATe3-02</t>
  </si>
  <si>
    <t>Model # RTH9580WF</t>
  </si>
  <si>
    <t>Model # RTH6350D</t>
  </si>
  <si>
    <t>Model # RTH2300B</t>
  </si>
  <si>
    <t>Model # UP500W</t>
  </si>
  <si>
    <t>Model # RTH6580WF</t>
  </si>
  <si>
    <t>Model # CT87K</t>
  </si>
  <si>
    <t>Model # CT87N</t>
  </si>
  <si>
    <t>Model # RTH221B</t>
  </si>
  <si>
    <t>Model # RTH7600D</t>
  </si>
  <si>
    <t>Model # RTH8580WF</t>
  </si>
  <si>
    <t>Model # RTH111B</t>
  </si>
  <si>
    <t>Model # TH114</t>
  </si>
  <si>
    <t>Model # RTH8500D</t>
  </si>
  <si>
    <t>Model # CT31A</t>
  </si>
  <si>
    <t>Model # UP300</t>
  </si>
  <si>
    <t>http://www.lowes.com/pd_671869-59632-IDEV0005P5_1z10xtsZ1z0wbpg__?productId=999920770&amp;pl=1</t>
  </si>
  <si>
    <t>Wifi?</t>
  </si>
  <si>
    <t>Heat</t>
  </si>
  <si>
    <t>Cool</t>
  </si>
  <si>
    <t>http://www.lowes.com/Heating-Cooling/Thermostats/Learning-Thermostats/_/N-1z0yryw/pl?cm_cr=null_1_pl#!</t>
  </si>
  <si>
    <t>Control more than one piece of equipment?</t>
  </si>
  <si>
    <t>http://www.homeadvisor.com/cost/heating-and-cooling/install-a-thermostat/#</t>
  </si>
  <si>
    <t>N/A</t>
  </si>
  <si>
    <t>National</t>
  </si>
  <si>
    <t>Boston</t>
  </si>
  <si>
    <t>Massachusetts</t>
  </si>
  <si>
    <t>Includes all thermostats reported to HomeAdvisor.com including programmable, non-programmable and smart thermostats</t>
  </si>
  <si>
    <t>https://nest.com/support/article/How-much-will-it-cost-to-have-my-Nest-Learning-Thermostat-professionally-installed</t>
  </si>
  <si>
    <t>Study</t>
  </si>
  <si>
    <t>http://www.deeresources.com/files/deer0911planning/downloads/DEER2008_Costs_ValuesAndDocumentation_080530Rev1.zip</t>
  </si>
  <si>
    <t>DEER 2008 Cost Data</t>
  </si>
  <si>
    <t>CA</t>
  </si>
  <si>
    <t>ND</t>
  </si>
  <si>
    <t>TBD</t>
  </si>
  <si>
    <t>Retrofit</t>
  </si>
  <si>
    <t>New Construction</t>
  </si>
  <si>
    <t>Total Incremental Cost</t>
  </si>
  <si>
    <t>RS Means</t>
  </si>
  <si>
    <t>Boston, MA</t>
  </si>
  <si>
    <t>230953105050; 2 setback thermostat</t>
  </si>
  <si>
    <t>230953105040; 1 setback thermostat</t>
  </si>
  <si>
    <t>230953105030; no setback thermostat</t>
  </si>
  <si>
    <t>Thermostat hookup, heating only, new construction residential</t>
  </si>
  <si>
    <t>www.rsmeansonline.com</t>
  </si>
  <si>
    <t>Wiring Cost</t>
  </si>
  <si>
    <t>All</t>
  </si>
  <si>
    <t>Row Labels</t>
  </si>
  <si>
    <t>Grand Total</t>
  </si>
  <si>
    <t>Average of Total Equip Cost</t>
  </si>
  <si>
    <t>Average of Total Installed Cost</t>
  </si>
  <si>
    <t>BASELINE COSTS:</t>
  </si>
  <si>
    <t>Fujitsu</t>
  </si>
  <si>
    <t>Wired HP Thermostat</t>
  </si>
  <si>
    <t>http://www.totalhomesupply.com/envi-intelligent-thermostat/p/DAIKIN-DACATS11</t>
  </si>
  <si>
    <t>DACATS11</t>
  </si>
  <si>
    <t>No</t>
  </si>
  <si>
    <t>Indoor temperature is taken at thermostat, not at heat pump head. Outdoor temperature is taken at outdoor unit air intake.</t>
  </si>
  <si>
    <t>http://www.ecomfort.com/Daikin-DACA-TS1-1/p26538.html</t>
  </si>
  <si>
    <t>http://www.amazon.com/Daikin-DACATS11-ENVi-Intelligent-Thermostat/dp/B00NGWNDXK</t>
  </si>
  <si>
    <t>Wifi HP Interface</t>
  </si>
  <si>
    <t>https://www.goductless.com/Mitsubishi-Air-Conditioners/PAC-WHS01WF-E-Ductless-Wi-Fi-Interface-Adapter-for-Kumo-Cloud/61592.ac?gclid=COTDl4Dw6MoCFdCRHwodOJMMLw</t>
  </si>
  <si>
    <t>PAC-WHS01WF-E</t>
  </si>
  <si>
    <t>Used with a smartphone, pc, tablet; no thermstat interface. Wired connection.</t>
  </si>
  <si>
    <t>https://www.acwholesalers.com/Mitsubishi-Air-Conditioners/PAC-WHS01WF-E-Ductless-Wi-Fi-Interface-Adapter-for-Kumo-Cloud/61592.ac?gclid=CNGR4Z3w6MoCFQsbHwodi3EA_Q</t>
  </si>
  <si>
    <t>http://www.ecomfort.com/Mitsubishi-PAC-WHS01WF-E/p58629.html?utm_term=58629&amp;utm_source=adwordsfroogle&amp;utm_medium=product_search&amp;utm_campaign=adwordsfroogle&amp;utm_content=GOOGLEPLA-48810&amp;var1=ecomfortusa&amp;var2=adwordsfroogle&amp;var3=48810&amp;keyword=GOOGLEPLA-48810&amp;gclid=COjdobrw6MoCFQsnHwodhNkENw</t>
  </si>
  <si>
    <t>Wired HP Thermostat Interface</t>
  </si>
  <si>
    <t>https://www.goductless.com/Mitsubishi-Air-Conditioners/PAC-US444CN-1-Mitsubishi-Thermostat-Interface/54596.ac?gclid=CNrYv42U8MkCFc6RHwodXvoEhw</t>
  </si>
  <si>
    <t>PAC-US444CN-1</t>
  </si>
  <si>
    <t>For hard-wired thermostat</t>
  </si>
  <si>
    <t>http://www.ecomfort.com/Mitsubishi-PAC-US444CN-1/p51056.html?utm_term=51056&amp;utm_source=adwordsfroogle&amp;utm_medium=product_search&amp;utm_campaign=adwordsfroogle&amp;utm_content=GOOGLEPLA-738583&amp;var1=ecomfortusa&amp;var2=adwordsfroogle&amp;var3=738583&amp;keyword=GOOGLEPLA-738583&amp;gclid=CJaxx4Xx6MoCFckehgodcPoC-g</t>
  </si>
  <si>
    <t>https://www.acwholesalers.com/Mitsubishi-Air-Conditioners/PAC-US444CN-1-Mitsubishi-Thermostat-Interface/54596.ac?gclid=CMHGnY_x6MoCFdEYHwodezcJug</t>
  </si>
  <si>
    <t>https://www.younits.com/fj-ir-wifi-1na-wifi-mdl.html?gclid=CN3h5uCY8MkCFYQXHwodTIINWg</t>
  </si>
  <si>
    <t>FJ-IR-WIFI-1NA Wifi MDL</t>
  </si>
  <si>
    <t>Used with a smartphone, pc, tablet; no thermostat interface. Networks wirelessly.</t>
  </si>
  <si>
    <t>https://www.younits.com/fj-rc-wifi-1na-wifi-receiver.html?gclid=CMmWg_3x6MoCFYUYHwodh4AGSw</t>
  </si>
  <si>
    <t>FJ-RC-Wifi-1NA</t>
  </si>
  <si>
    <t>Used with a smartphone, pc, tablet; no thermostat interface. Hard-wired.</t>
  </si>
  <si>
    <t>Installation costs estimated from Nest costs</t>
  </si>
  <si>
    <t>Y, with tstat</t>
  </si>
  <si>
    <t>Total Labor Cost</t>
  </si>
  <si>
    <t>Thermostat hookup, heating/cooling, new construction residential</t>
  </si>
  <si>
    <t>Heat pump interface</t>
  </si>
  <si>
    <t>Measure</t>
  </si>
  <si>
    <t>Material Cost</t>
  </si>
  <si>
    <t>Base Case</t>
  </si>
  <si>
    <t>Incremental</t>
  </si>
  <si>
    <t>Labor Cost</t>
  </si>
  <si>
    <t>Baseline</t>
  </si>
  <si>
    <t>Multi-system control solution</t>
  </si>
  <si>
    <t>Integrated Thermostat</t>
  </si>
  <si>
    <t>Heat pump interface + 3rd party thermostat</t>
  </si>
  <si>
    <t> $360.77</t>
  </si>
  <si>
    <t>Integrated Heat Pump Control</t>
  </si>
  <si>
    <t>Incremental Cost</t>
  </si>
  <si>
    <t>Baseline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</si>
</sst>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el"/>
    </font>
    <font>
      <u/>
      <sz val="9"/>
      <color theme="10"/>
      <name val="Ariel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rgb="FF000000"/>
      <name val="Ariel"/>
    </font>
    <font>
      <sz val="9"/>
      <name val="Ariel"/>
    </font>
    <font>
      <sz val="9"/>
      <color rgb="FF000000"/>
      <name val="Ariel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/>
  </cellStyleXfs>
  <cellXfs count="129">
    <xf numFmtId="0" fontId="0" fillId="0" borderId="0" xfId="0"/>
    <xf numFmtId="0" fontId="2" fillId="0" borderId="0" xfId="0" applyFont="1" applyBorder="1"/>
    <xf numFmtId="164" fontId="0" fillId="0" borderId="0" xfId="1" applyNumberFormat="1" applyFont="1"/>
    <xf numFmtId="2" fontId="0" fillId="0" borderId="0" xfId="1" applyNumberFormat="1" applyFont="1"/>
    <xf numFmtId="0" fontId="18" fillId="0" borderId="0" xfId="0" applyFont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0" fillId="0" borderId="0" xfId="0" applyFont="1"/>
    <xf numFmtId="0" fontId="25" fillId="0" borderId="0" xfId="0" applyFont="1" applyFill="1" applyBorder="1"/>
    <xf numFmtId="0" fontId="0" fillId="0" borderId="0" xfId="0" applyFill="1"/>
    <xf numFmtId="0" fontId="21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0" fillId="0" borderId="0" xfId="0" applyNumberFormat="1"/>
    <xf numFmtId="165" fontId="24" fillId="33" borderId="12" xfId="45" applyNumberFormat="1" applyFont="1" applyFill="1" applyBorder="1" applyAlignment="1">
      <alignment horizontal="center" wrapText="1"/>
    </xf>
    <xf numFmtId="165" fontId="24" fillId="33" borderId="21" xfId="45" applyNumberFormat="1" applyFont="1" applyFill="1" applyBorder="1" applyAlignment="1">
      <alignment horizontal="center" wrapText="1"/>
    </xf>
    <xf numFmtId="0" fontId="30" fillId="35" borderId="31" xfId="0" applyFont="1" applyFill="1" applyBorder="1" applyAlignment="1">
      <alignment horizontal="left"/>
    </xf>
    <xf numFmtId="166" fontId="24" fillId="35" borderId="31" xfId="45" applyNumberFormat="1" applyFont="1" applyFill="1" applyBorder="1" applyAlignment="1">
      <alignment horizontal="center" wrapText="1"/>
    </xf>
    <xf numFmtId="0" fontId="30" fillId="34" borderId="32" xfId="0" applyFont="1" applyFill="1" applyBorder="1" applyAlignment="1">
      <alignment horizontal="left"/>
    </xf>
    <xf numFmtId="166" fontId="24" fillId="34" borderId="32" xfId="45" applyNumberFormat="1" applyFont="1" applyFill="1" applyBorder="1" applyAlignment="1">
      <alignment horizontal="center" wrapText="1"/>
    </xf>
    <xf numFmtId="0" fontId="30" fillId="35" borderId="32" xfId="0" applyFont="1" applyFill="1" applyBorder="1" applyAlignment="1">
      <alignment horizontal="left"/>
    </xf>
    <xf numFmtId="166" fontId="24" fillId="35" borderId="32" xfId="45" applyNumberFormat="1" applyFont="1" applyFill="1" applyBorder="1" applyAlignment="1">
      <alignment horizontal="center" wrapText="1"/>
    </xf>
    <xf numFmtId="0" fontId="30" fillId="34" borderId="33" xfId="0" applyFont="1" applyFill="1" applyBorder="1" applyAlignment="1">
      <alignment horizontal="left"/>
    </xf>
    <xf numFmtId="166" fontId="24" fillId="34" borderId="33" xfId="45" applyNumberFormat="1" applyFont="1" applyFill="1" applyBorder="1" applyAlignment="1">
      <alignment horizontal="center" wrapText="1"/>
    </xf>
    <xf numFmtId="166" fontId="24" fillId="35" borderId="24" xfId="45" applyNumberFormat="1" applyFont="1" applyFill="1" applyBorder="1" applyAlignment="1">
      <alignment horizontal="center" wrapText="1"/>
    </xf>
    <xf numFmtId="166" fontId="24" fillId="35" borderId="2" xfId="45" applyNumberFormat="1" applyFont="1" applyFill="1" applyBorder="1" applyAlignment="1">
      <alignment horizontal="center" wrapText="1"/>
    </xf>
    <xf numFmtId="166" fontId="24" fillId="35" borderId="25" xfId="45" applyNumberFormat="1" applyFont="1" applyFill="1" applyBorder="1" applyAlignment="1">
      <alignment horizontal="center" wrapText="1"/>
    </xf>
    <xf numFmtId="166" fontId="24" fillId="34" borderId="26" xfId="45" applyNumberFormat="1" applyFont="1" applyFill="1" applyBorder="1" applyAlignment="1">
      <alignment horizontal="center" wrapText="1"/>
    </xf>
    <xf numFmtId="166" fontId="24" fillId="34" borderId="1" xfId="45" applyNumberFormat="1" applyFont="1" applyFill="1" applyBorder="1" applyAlignment="1">
      <alignment horizontal="center" wrapText="1"/>
    </xf>
    <xf numFmtId="166" fontId="24" fillId="34" borderId="27" xfId="45" applyNumberFormat="1" applyFont="1" applyFill="1" applyBorder="1" applyAlignment="1">
      <alignment horizontal="center" wrapText="1"/>
    </xf>
    <xf numFmtId="166" fontId="24" fillId="35" borderId="26" xfId="45" applyNumberFormat="1" applyFont="1" applyFill="1" applyBorder="1" applyAlignment="1">
      <alignment horizontal="center" wrapText="1"/>
    </xf>
    <xf numFmtId="166" fontId="24" fillId="35" borderId="1" xfId="45" applyNumberFormat="1" applyFont="1" applyFill="1" applyBorder="1" applyAlignment="1">
      <alignment horizontal="center" wrapText="1"/>
    </xf>
    <xf numFmtId="166" fontId="24" fillId="35" borderId="27" xfId="45" applyNumberFormat="1" applyFont="1" applyFill="1" applyBorder="1" applyAlignment="1">
      <alignment horizontal="center" wrapText="1"/>
    </xf>
    <xf numFmtId="166" fontId="24" fillId="34" borderId="28" xfId="45" applyNumberFormat="1" applyFont="1" applyFill="1" applyBorder="1" applyAlignment="1">
      <alignment horizontal="center" wrapText="1"/>
    </xf>
    <xf numFmtId="166" fontId="24" fillId="34" borderId="29" xfId="45" applyNumberFormat="1" applyFont="1" applyFill="1" applyBorder="1" applyAlignment="1">
      <alignment horizontal="center" wrapText="1"/>
    </xf>
    <xf numFmtId="166" fontId="24" fillId="34" borderId="30" xfId="45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ill="1" applyAlignment="1">
      <alignment horizontal="left"/>
    </xf>
    <xf numFmtId="166" fontId="0" fillId="0" borderId="0" xfId="0" applyNumberFormat="1" applyFill="1"/>
    <xf numFmtId="0" fontId="31" fillId="33" borderId="38" xfId="0" applyFont="1" applyFill="1" applyBorder="1" applyAlignment="1">
      <alignment horizontal="left" wrapText="1"/>
    </xf>
    <xf numFmtId="0" fontId="31" fillId="33" borderId="38" xfId="0" applyFont="1" applyFill="1" applyBorder="1" applyAlignment="1">
      <alignment horizontal="center" wrapText="1"/>
    </xf>
    <xf numFmtId="164" fontId="31" fillId="33" borderId="38" xfId="1" applyNumberFormat="1" applyFont="1" applyFill="1" applyBorder="1" applyAlignment="1">
      <alignment horizontal="center" wrapText="1"/>
    </xf>
    <xf numFmtId="164" fontId="26" fillId="35" borderId="39" xfId="1" applyNumberFormat="1" applyFont="1" applyFill="1" applyBorder="1" applyAlignment="1">
      <alignment horizontal="center" vertical="top" wrapText="1"/>
    </xf>
    <xf numFmtId="166" fontId="32" fillId="35" borderId="39" xfId="1" applyNumberFormat="1" applyFont="1" applyFill="1" applyBorder="1" applyAlignment="1">
      <alignment horizontal="center" vertical="top" wrapText="1"/>
    </xf>
    <xf numFmtId="0" fontId="26" fillId="35" borderId="39" xfId="0" applyFont="1" applyFill="1" applyBorder="1" applyAlignment="1">
      <alignment horizontal="left" vertical="top"/>
    </xf>
    <xf numFmtId="0" fontId="26" fillId="35" borderId="39" xfId="0" applyFont="1" applyFill="1" applyBorder="1" applyAlignment="1">
      <alignment horizontal="center" vertical="top"/>
    </xf>
    <xf numFmtId="17" fontId="26" fillId="35" borderId="39" xfId="0" applyNumberFormat="1" applyFont="1" applyFill="1" applyBorder="1" applyAlignment="1">
      <alignment horizontal="center" vertical="top"/>
    </xf>
    <xf numFmtId="0" fontId="26" fillId="34" borderId="39" xfId="0" applyFont="1" applyFill="1" applyBorder="1" applyAlignment="1">
      <alignment horizontal="left" vertical="top"/>
    </xf>
    <xf numFmtId="0" fontId="26" fillId="34" borderId="38" xfId="0" applyFont="1" applyFill="1" applyBorder="1" applyAlignment="1">
      <alignment horizontal="center" vertical="top"/>
    </xf>
    <xf numFmtId="0" fontId="26" fillId="34" borderId="39" xfId="0" applyFont="1" applyFill="1" applyBorder="1" applyAlignment="1">
      <alignment horizontal="center" vertical="top"/>
    </xf>
    <xf numFmtId="17" fontId="26" fillId="34" borderId="39" xfId="0" applyNumberFormat="1" applyFont="1" applyFill="1" applyBorder="1" applyAlignment="1">
      <alignment horizontal="center" vertical="top"/>
    </xf>
    <xf numFmtId="166" fontId="32" fillId="34" borderId="38" xfId="1" applyNumberFormat="1" applyFont="1" applyFill="1" applyBorder="1" applyAlignment="1">
      <alignment horizontal="center" vertical="top"/>
    </xf>
    <xf numFmtId="0" fontId="26" fillId="35" borderId="38" xfId="0" applyFont="1" applyFill="1" applyBorder="1" applyAlignment="1">
      <alignment horizontal="center" vertical="top"/>
    </xf>
    <xf numFmtId="166" fontId="32" fillId="35" borderId="38" xfId="1" applyNumberFormat="1" applyFont="1" applyFill="1" applyBorder="1" applyAlignment="1">
      <alignment horizontal="center" vertical="top"/>
    </xf>
    <xf numFmtId="166" fontId="32" fillId="34" borderId="38" xfId="0" applyNumberFormat="1" applyFont="1" applyFill="1" applyBorder="1" applyAlignment="1">
      <alignment horizontal="center" vertical="top"/>
    </xf>
    <xf numFmtId="166" fontId="32" fillId="35" borderId="38" xfId="0" applyNumberFormat="1" applyFont="1" applyFill="1" applyBorder="1" applyAlignment="1">
      <alignment horizontal="center" vertical="top"/>
    </xf>
    <xf numFmtId="0" fontId="26" fillId="34" borderId="38" xfId="0" applyFont="1" applyFill="1" applyBorder="1" applyAlignment="1">
      <alignment horizontal="left" vertical="top"/>
    </xf>
    <xf numFmtId="17" fontId="26" fillId="34" borderId="38" xfId="0" applyNumberFormat="1" applyFont="1" applyFill="1" applyBorder="1" applyAlignment="1">
      <alignment horizontal="center" vertical="top"/>
    </xf>
    <xf numFmtId="14" fontId="26" fillId="34" borderId="38" xfId="0" applyNumberFormat="1" applyFont="1" applyFill="1" applyBorder="1" applyAlignment="1">
      <alignment horizontal="center" vertical="top"/>
    </xf>
    <xf numFmtId="8" fontId="32" fillId="34" borderId="38" xfId="0" applyNumberFormat="1" applyFont="1" applyFill="1" applyBorder="1" applyAlignment="1">
      <alignment horizontal="center" vertical="top"/>
    </xf>
    <xf numFmtId="0" fontId="26" fillId="35" borderId="38" xfId="0" applyFont="1" applyFill="1" applyBorder="1" applyAlignment="1">
      <alignment horizontal="left" vertical="top"/>
    </xf>
    <xf numFmtId="17" fontId="26" fillId="35" borderId="38" xfId="0" applyNumberFormat="1" applyFont="1" applyFill="1" applyBorder="1" applyAlignment="1">
      <alignment horizontal="center" vertical="top"/>
    </xf>
    <xf numFmtId="6" fontId="32" fillId="35" borderId="38" xfId="0" applyNumberFormat="1" applyFont="1" applyFill="1" applyBorder="1" applyAlignment="1">
      <alignment horizontal="center" vertical="top"/>
    </xf>
    <xf numFmtId="0" fontId="32" fillId="34" borderId="40" xfId="0" applyFont="1" applyFill="1" applyBorder="1" applyAlignment="1">
      <alignment horizontal="center" vertical="top"/>
    </xf>
    <xf numFmtId="8" fontId="32" fillId="35" borderId="38" xfId="0" applyNumberFormat="1" applyFont="1" applyFill="1" applyBorder="1" applyAlignment="1">
      <alignment horizontal="center" vertical="top"/>
    </xf>
    <xf numFmtId="0" fontId="33" fillId="35" borderId="38" xfId="0" applyFont="1" applyFill="1" applyBorder="1" applyAlignment="1">
      <alignment horizontal="center" vertical="top" wrapText="1"/>
    </xf>
    <xf numFmtId="0" fontId="33" fillId="34" borderId="38" xfId="0" applyFont="1" applyFill="1" applyBorder="1" applyAlignment="1">
      <alignment horizontal="center" vertical="top" wrapText="1"/>
    </xf>
    <xf numFmtId="0" fontId="34" fillId="0" borderId="0" xfId="0" applyFont="1"/>
    <xf numFmtId="0" fontId="31" fillId="33" borderId="38" xfId="0" applyFont="1" applyFill="1" applyBorder="1" applyAlignment="1">
      <alignment horizontal="left"/>
    </xf>
    <xf numFmtId="2" fontId="31" fillId="33" borderId="38" xfId="1" applyNumberFormat="1" applyFont="1" applyFill="1" applyBorder="1" applyAlignment="1">
      <alignment horizontal="center" wrapText="1"/>
    </xf>
    <xf numFmtId="14" fontId="26" fillId="35" borderId="39" xfId="0" applyNumberFormat="1" applyFont="1" applyFill="1" applyBorder="1" applyAlignment="1">
      <alignment horizontal="center" vertical="top"/>
    </xf>
    <xf numFmtId="166" fontId="26" fillId="35" borderId="39" xfId="1" applyNumberFormat="1" applyFont="1" applyFill="1" applyBorder="1" applyAlignment="1">
      <alignment horizontal="center" vertical="top"/>
    </xf>
    <xf numFmtId="166" fontId="26" fillId="34" borderId="38" xfId="1" applyNumberFormat="1" applyFont="1" applyFill="1" applyBorder="1" applyAlignment="1">
      <alignment horizontal="center" vertical="top"/>
    </xf>
    <xf numFmtId="14" fontId="26" fillId="35" borderId="38" xfId="0" applyNumberFormat="1" applyFont="1" applyFill="1" applyBorder="1" applyAlignment="1">
      <alignment horizontal="center" vertical="top"/>
    </xf>
    <xf numFmtId="166" fontId="26" fillId="35" borderId="38" xfId="1" applyNumberFormat="1" applyFont="1" applyFill="1" applyBorder="1" applyAlignment="1">
      <alignment horizontal="center" vertical="top"/>
    </xf>
    <xf numFmtId="166" fontId="26" fillId="34" borderId="38" xfId="0" applyNumberFormat="1" applyFont="1" applyFill="1" applyBorder="1" applyAlignment="1">
      <alignment horizontal="center" vertical="top"/>
    </xf>
    <xf numFmtId="167" fontId="26" fillId="34" borderId="38" xfId="0" applyNumberFormat="1" applyFont="1" applyFill="1" applyBorder="1" applyAlignment="1">
      <alignment horizontal="center" vertical="top"/>
    </xf>
    <xf numFmtId="165" fontId="26" fillId="34" borderId="38" xfId="0" applyNumberFormat="1" applyFont="1" applyFill="1" applyBorder="1" applyAlignment="1">
      <alignment horizontal="center" vertical="top"/>
    </xf>
    <xf numFmtId="166" fontId="26" fillId="35" borderId="38" xfId="0" applyNumberFormat="1" applyFont="1" applyFill="1" applyBorder="1" applyAlignment="1">
      <alignment horizontal="center" vertical="top"/>
    </xf>
    <xf numFmtId="167" fontId="26" fillId="35" borderId="38" xfId="0" applyNumberFormat="1" applyFont="1" applyFill="1" applyBorder="1" applyAlignment="1">
      <alignment horizontal="center" vertical="top"/>
    </xf>
    <xf numFmtId="165" fontId="26" fillId="35" borderId="38" xfId="0" applyNumberFormat="1" applyFont="1" applyFill="1" applyBorder="1" applyAlignment="1">
      <alignment horizontal="center" vertical="top"/>
    </xf>
    <xf numFmtId="2" fontId="26" fillId="34" borderId="38" xfId="0" applyNumberFormat="1" applyFont="1" applyFill="1" applyBorder="1" applyAlignment="1">
      <alignment horizontal="center" vertical="top"/>
    </xf>
    <xf numFmtId="0" fontId="35" fillId="0" borderId="0" xfId="0" applyFont="1"/>
    <xf numFmtId="166" fontId="26" fillId="35" borderId="39" xfId="1" applyNumberFormat="1" applyFont="1" applyFill="1" applyBorder="1" applyAlignment="1">
      <alignment horizontal="center" vertical="top" wrapText="1"/>
    </xf>
    <xf numFmtId="166" fontId="26" fillId="34" borderId="39" xfId="1" applyNumberFormat="1" applyFont="1" applyFill="1" applyBorder="1" applyAlignment="1">
      <alignment horizontal="center" vertical="top" wrapText="1"/>
    </xf>
    <xf numFmtId="164" fontId="31" fillId="33" borderId="38" xfId="1" applyNumberFormat="1" applyFont="1" applyFill="1" applyBorder="1" applyAlignment="1">
      <alignment horizontal="left" wrapText="1"/>
    </xf>
    <xf numFmtId="0" fontId="27" fillId="35" borderId="39" xfId="44" applyFont="1" applyFill="1" applyBorder="1" applyAlignment="1">
      <alignment horizontal="left" vertical="top"/>
    </xf>
    <xf numFmtId="0" fontId="27" fillId="35" borderId="38" xfId="44" applyFont="1" applyFill="1" applyBorder="1" applyAlignment="1">
      <alignment horizontal="left" vertical="top"/>
    </xf>
    <xf numFmtId="0" fontId="27" fillId="34" borderId="38" xfId="44" applyFont="1" applyFill="1" applyBorder="1" applyAlignment="1">
      <alignment horizontal="left" vertical="top"/>
    </xf>
    <xf numFmtId="0" fontId="30" fillId="35" borderId="37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165" fontId="28" fillId="33" borderId="20" xfId="45" applyNumberFormat="1" applyFont="1" applyFill="1" applyBorder="1" applyAlignment="1">
      <alignment horizontal="center" vertical="center" wrapText="1"/>
    </xf>
    <xf numFmtId="165" fontId="28" fillId="33" borderId="19" xfId="45" applyNumberFormat="1" applyFont="1" applyFill="1" applyBorder="1" applyAlignment="1">
      <alignment horizontal="center" vertical="center" wrapText="1"/>
    </xf>
    <xf numFmtId="165" fontId="28" fillId="33" borderId="31" xfId="45" applyNumberFormat="1" applyFont="1" applyFill="1" applyBorder="1" applyAlignment="1">
      <alignment horizontal="center" vertical="center" wrapText="1"/>
    </xf>
    <xf numFmtId="165" fontId="29" fillId="33" borderId="17" xfId="45" applyNumberFormat="1" applyFont="1" applyFill="1" applyBorder="1" applyAlignment="1">
      <alignment horizontal="center" vertical="center" wrapText="1"/>
    </xf>
    <xf numFmtId="165" fontId="29" fillId="33" borderId="2" xfId="45" applyNumberFormat="1" applyFont="1" applyFill="1" applyBorder="1" applyAlignment="1">
      <alignment horizontal="center" vertical="center" wrapText="1"/>
    </xf>
    <xf numFmtId="165" fontId="28" fillId="33" borderId="22" xfId="45" applyNumberFormat="1" applyFont="1" applyFill="1" applyBorder="1" applyAlignment="1">
      <alignment horizontal="center" wrapText="1"/>
    </xf>
    <xf numFmtId="165" fontId="28" fillId="33" borderId="13" xfId="45" applyNumberFormat="1" applyFont="1" applyFill="1" applyBorder="1" applyAlignment="1">
      <alignment horizontal="center" wrapText="1"/>
    </xf>
    <xf numFmtId="165" fontId="28" fillId="33" borderId="23" xfId="45" applyNumberFormat="1" applyFont="1" applyFill="1" applyBorder="1" applyAlignment="1">
      <alignment horizontal="center" wrapText="1"/>
    </xf>
    <xf numFmtId="165" fontId="29" fillId="33" borderId="20" xfId="45" applyNumberFormat="1" applyFont="1" applyFill="1" applyBorder="1" applyAlignment="1">
      <alignment horizontal="center" wrapText="1"/>
    </xf>
    <xf numFmtId="165" fontId="29" fillId="33" borderId="19" xfId="45" applyNumberFormat="1" applyFont="1" applyFill="1" applyBorder="1" applyAlignment="1">
      <alignment horizontal="center" wrapText="1"/>
    </xf>
    <xf numFmtId="165" fontId="29" fillId="33" borderId="31" xfId="45" applyNumberFormat="1" applyFont="1" applyFill="1" applyBorder="1" applyAlignment="1">
      <alignment horizontal="center" wrapText="1"/>
    </xf>
    <xf numFmtId="0" fontId="30" fillId="35" borderId="31" xfId="0" applyFont="1" applyFill="1" applyBorder="1" applyAlignment="1">
      <alignment horizontal="center" vertical="center"/>
    </xf>
    <xf numFmtId="165" fontId="29" fillId="33" borderId="35" xfId="45" applyNumberFormat="1" applyFont="1" applyFill="1" applyBorder="1" applyAlignment="1">
      <alignment horizontal="center" vertical="center" wrapText="1"/>
    </xf>
    <xf numFmtId="165" fontId="29" fillId="33" borderId="25" xfId="45" applyNumberFormat="1" applyFont="1" applyFill="1" applyBorder="1" applyAlignment="1">
      <alignment horizontal="center" vertical="center" wrapText="1"/>
    </xf>
    <xf numFmtId="165" fontId="29" fillId="33" borderId="14" xfId="45" applyNumberFormat="1" applyFont="1" applyFill="1" applyBorder="1" applyAlignment="1">
      <alignment horizontal="center" vertical="top" wrapText="1"/>
    </xf>
    <xf numFmtId="165" fontId="29" fillId="33" borderId="36" xfId="45" applyNumberFormat="1" applyFont="1" applyFill="1" applyBorder="1" applyAlignment="1">
      <alignment horizontal="center" vertical="top" wrapText="1"/>
    </xf>
    <xf numFmtId="165" fontId="29" fillId="33" borderId="15" xfId="45" applyNumberFormat="1" applyFont="1" applyFill="1" applyBorder="1" applyAlignment="1">
      <alignment horizontal="center" wrapText="1"/>
    </xf>
    <xf numFmtId="165" fontId="29" fillId="33" borderId="16" xfId="45" applyNumberFormat="1" applyFont="1" applyFill="1" applyBorder="1" applyAlignment="1">
      <alignment horizontal="center" wrapText="1"/>
    </xf>
    <xf numFmtId="165" fontId="29" fillId="33" borderId="34" xfId="45" applyNumberFormat="1" applyFont="1" applyFill="1" applyBorder="1" applyAlignment="1">
      <alignment horizontal="center" vertical="center" wrapText="1"/>
    </xf>
    <xf numFmtId="165" fontId="29" fillId="33" borderId="24" xfId="45" applyNumberFormat="1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left" vertical="top"/>
    </xf>
    <xf numFmtId="0" fontId="26" fillId="34" borderId="43" xfId="0" applyFont="1" applyFill="1" applyBorder="1" applyAlignment="1">
      <alignment horizontal="left" vertical="top"/>
    </xf>
    <xf numFmtId="0" fontId="26" fillId="34" borderId="41" xfId="0" applyFont="1" applyFill="1" applyBorder="1" applyAlignment="1">
      <alignment horizontal="left" vertical="top"/>
    </xf>
    <xf numFmtId="0" fontId="26" fillId="35" borderId="42" xfId="0" applyFont="1" applyFill="1" applyBorder="1" applyAlignment="1">
      <alignment horizontal="left" vertical="top"/>
    </xf>
    <xf numFmtId="0" fontId="26" fillId="35" borderId="43" xfId="0" applyFont="1" applyFill="1" applyBorder="1" applyAlignment="1">
      <alignment horizontal="left" vertical="top"/>
    </xf>
    <xf numFmtId="0" fontId="26" fillId="35" borderId="41" xfId="0" applyFont="1" applyFill="1" applyBorder="1" applyAlignment="1">
      <alignment horizontal="left" vertical="top"/>
    </xf>
    <xf numFmtId="164" fontId="31" fillId="33" borderId="42" xfId="1" applyNumberFormat="1" applyFont="1" applyFill="1" applyBorder="1" applyAlignment="1">
      <alignment horizontal="left" wrapText="1"/>
    </xf>
    <xf numFmtId="164" fontId="31" fillId="33" borderId="43" xfId="1" applyNumberFormat="1" applyFont="1" applyFill="1" applyBorder="1" applyAlignment="1">
      <alignment horizontal="left" wrapText="1"/>
    </xf>
    <xf numFmtId="164" fontId="31" fillId="33" borderId="41" xfId="1" applyNumberFormat="1" applyFont="1" applyFill="1" applyBorder="1" applyAlignment="1">
      <alignment horizontal="left" wrapText="1"/>
    </xf>
    <xf numFmtId="0" fontId="27" fillId="35" borderId="42" xfId="44" applyFont="1" applyFill="1" applyBorder="1" applyAlignment="1">
      <alignment horizontal="left" vertical="top"/>
    </xf>
    <xf numFmtId="0" fontId="27" fillId="35" borderId="43" xfId="44" applyFont="1" applyFill="1" applyBorder="1" applyAlignment="1">
      <alignment horizontal="left" vertical="top"/>
    </xf>
    <xf numFmtId="0" fontId="27" fillId="35" borderId="41" xfId="44" applyFont="1" applyFill="1" applyBorder="1" applyAlignment="1">
      <alignment horizontal="left" vertical="top"/>
    </xf>
    <xf numFmtId="165" fontId="29" fillId="33" borderId="44" xfId="45" applyNumberFormat="1" applyFont="1" applyFill="1" applyBorder="1" applyAlignment="1">
      <alignment horizontal="center" vertical="center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_Sheet1" xfId="45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6" formatCode="&quot;$&quot;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6" formatCode="&quot;$&quot;#,##0"/>
    </dxf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899433</xdr:colOff>
      <xdr:row>4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" y="190500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914399</xdr:colOff>
      <xdr:row>1</xdr:row>
      <xdr:rowOff>0</xdr:rowOff>
    </xdr:from>
    <xdr:to>
      <xdr:col>5</xdr:col>
      <xdr:colOff>481692</xdr:colOff>
      <xdr:row>6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1220" y="190500"/>
          <a:ext cx="914401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605117</xdr:colOff>
      <xdr:row>1</xdr:row>
      <xdr:rowOff>0</xdr:rowOff>
    </xdr:from>
    <xdr:to>
      <xdr:col>3</xdr:col>
      <xdr:colOff>689722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7" y="190500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834836</xdr:colOff>
      <xdr:row>1</xdr:row>
      <xdr:rowOff>0</xdr:rowOff>
    </xdr:from>
    <xdr:to>
      <xdr:col>6</xdr:col>
      <xdr:colOff>225237</xdr:colOff>
      <xdr:row>6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0601" y="190500"/>
          <a:ext cx="914401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68036</xdr:rowOff>
    </xdr:from>
    <xdr:to>
      <xdr:col>3</xdr:col>
      <xdr:colOff>314326</xdr:colOff>
      <xdr:row>5</xdr:row>
      <xdr:rowOff>58511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8536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925284</xdr:colOff>
      <xdr:row>0</xdr:row>
      <xdr:rowOff>176893</xdr:rowOff>
    </xdr:from>
    <xdr:to>
      <xdr:col>5</xdr:col>
      <xdr:colOff>791935</xdr:colOff>
      <xdr:row>6</xdr:row>
      <xdr:rowOff>53068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10891" y="176893"/>
          <a:ext cx="914401" cy="10191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tsy Ricker" refreshedDate="42310.648401851853" createdVersion="4" refreshedVersion="4" minRefreshableVersion="3" recordCount="60">
  <cacheSource type="worksheet">
    <worksheetSource ref="A11:P69" sheet="Emerging Tech"/>
  </cacheSource>
  <cacheFields count="17">
    <cacheField name="Unit Type" numFmtId="0">
      <sharedItems containsBlank="1" count="2">
        <s v="Smart Thermostat"/>
        <m/>
      </sharedItems>
    </cacheField>
    <cacheField name="Type" numFmtId="0">
      <sharedItems containsBlank="1"/>
    </cacheField>
    <cacheField name="Source" numFmtId="0">
      <sharedItems containsBlank="1"/>
    </cacheField>
    <cacheField name="Date" numFmtId="0">
      <sharedItems containsNonDate="0" containsDate="1" containsString="0" containsBlank="1" minDate="2015-10-27T00:00:00" maxDate="2105-11-03T00:00:00"/>
    </cacheField>
    <cacheField name="Region" numFmtId="0">
      <sharedItems containsBlank="1"/>
    </cacheField>
    <cacheField name="Manufacturer" numFmtId="0">
      <sharedItems containsBlank="1"/>
    </cacheField>
    <cacheField name="Model Number" numFmtId="0">
      <sharedItems containsBlank="1"/>
    </cacheField>
    <cacheField name="Homeowner Install" numFmtId="0">
      <sharedItems containsNonDate="0" containsString="0" containsBlank="1"/>
    </cacheField>
    <cacheField name="Total Equip Cost" numFmtId="0">
      <sharedItems containsString="0" containsBlank="1" containsNumber="1" containsInteger="1" minValue="199" maxValue="250"/>
    </cacheField>
    <cacheField name="Labor hours" numFmtId="0">
      <sharedItems containsString="0" containsBlank="1" containsNumber="1" containsInteger="1" minValue="2" maxValue="4"/>
    </cacheField>
    <cacheField name="Labor Rate" numFmtId="0">
      <sharedItems containsString="0" containsBlank="1" containsNumber="1" containsInteger="1" minValue="48" maxValue="50"/>
    </cacheField>
    <cacheField name="Total Installed Cost" numFmtId="0">
      <sharedItems containsString="0" containsBlank="1" containsNumber="1" containsInteger="1" minValue="299" maxValue="441"/>
    </cacheField>
    <cacheField name="Wifi?" numFmtId="0">
      <sharedItems containsBlank="1"/>
    </cacheField>
    <cacheField name="Heat" numFmtId="0">
      <sharedItems containsBlank="1"/>
    </cacheField>
    <cacheField name="Cool" numFmtId="0">
      <sharedItems containsBlank="1"/>
    </cacheField>
    <cacheField name="Control more than one piece of equipment?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tsy Ricker" refreshedDate="42310.649982754629" createdVersion="4" refreshedVersion="4" minRefreshableVersion="3" recordCount="54">
  <cacheSource type="worksheet">
    <worksheetSource ref="A9:P62" sheet="Baseline Tech"/>
  </cacheSource>
  <cacheFields count="16">
    <cacheField name="Unit Type" numFmtId="0">
      <sharedItems containsBlank="1" count="6">
        <s v="Programmable"/>
        <s v="Non-programmable"/>
        <s v="All"/>
        <s v="Wiring Cost"/>
        <m/>
        <s v="Programmable Thermostat" u="1"/>
      </sharedItems>
    </cacheField>
    <cacheField name="Source Type" numFmtId="0">
      <sharedItems containsBlank="1"/>
    </cacheField>
    <cacheField name="Source" numFmtId="0">
      <sharedItems containsBlank="1"/>
    </cacheField>
    <cacheField name="Date" numFmtId="0">
      <sharedItems containsNonDate="0" containsDate="1" containsString="0" containsBlank="1" minDate="2015-10-27T00:00:00" maxDate="2015-11-03T00:00:00"/>
    </cacheField>
    <cacheField name="Region" numFmtId="0">
      <sharedItems containsBlank="1"/>
    </cacheField>
    <cacheField name="Manufacturer" numFmtId="0">
      <sharedItems containsBlank="1"/>
    </cacheField>
    <cacheField name="Model Number" numFmtId="0">
      <sharedItems containsBlank="1"/>
    </cacheField>
    <cacheField name="Homeowner Install?" numFmtId="0">
      <sharedItems containsNonDate="0" containsString="0" containsBlank="1"/>
    </cacheField>
    <cacheField name="Total Equip Cost" numFmtId="0">
      <sharedItems containsString="0" containsBlank="1" containsNumber="1" minValue="8.17" maxValue="205"/>
    </cacheField>
    <cacheField name="Labor hours" numFmtId="0">
      <sharedItems containsString="0" containsBlank="1" containsNumber="1" minValue="0.33300000000000002" maxValue="1"/>
    </cacheField>
    <cacheField name="Labor Rate" numFmtId="0">
      <sharedItems containsString="0" containsBlank="1" containsNumber="1" minValue="49.5" maxValue="56.484887499999999"/>
    </cacheField>
    <cacheField name="Total Installed Cost" numFmtId="0">
      <sharedItems containsString="0" containsBlank="1" containsNumber="1" minValue="52.220610000000001" maxValue="242.53"/>
    </cacheField>
    <cacheField name="Wifi?" numFmtId="0">
      <sharedItems containsBlank="1"/>
    </cacheField>
    <cacheField name="Heat" numFmtId="0">
      <sharedItems containsBlank="1"/>
    </cacheField>
    <cacheField name="Cool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s v="Web"/>
    <s v="http://www.homedepot.com/b/Heating-Venting-Cooling-Thermostats/N-5yc1vZc4lf?catStyle=ShowProducts&amp;style=List"/>
    <d v="2015-10-27T00:00:00"/>
    <s v="National"/>
    <s v="NEST 3rd Gen"/>
    <s v="Model # T3007ES"/>
    <m/>
    <n v="249"/>
    <n v="4"/>
    <n v="48"/>
    <n v="441"/>
    <s v="Y"/>
    <s v="Y"/>
    <s v="Y"/>
    <s v="Y"/>
    <s v="https://nest.com/support/article/How-much-will-it-cost-to-have-my-Nest-Learning-Thermostat-professionally-installed"/>
  </r>
  <r>
    <x v="0"/>
    <s v="Web"/>
    <s v="http://www.homedepot.com/b/Heating-Venting-Cooling-Thermostats/N-5yc1vZc4lf?catStyle=ShowProducts&amp;style=List"/>
    <d v="2015-10-27T00:00:00"/>
    <s v="National"/>
    <s v="NEST 2nd Gen"/>
    <s v="Model # T200577"/>
    <m/>
    <n v="199"/>
    <n v="2"/>
    <n v="50"/>
    <n v="299"/>
    <s v="Y"/>
    <s v="Y"/>
    <s v="Y"/>
    <s v="TBD"/>
    <m/>
  </r>
  <r>
    <x v="0"/>
    <s v="Web"/>
    <s v="http://www.homedepot.com/b/Heating-Venting-Cooling-Thermostats/N-5yc1vZc4lf?catStyle=ShowProducts&amp;style=List"/>
    <d v="2015-10-27T00:00:00"/>
    <s v="National"/>
    <s v="Ecobee"/>
    <s v="Model # EB-STATe3-02"/>
    <m/>
    <n v="249"/>
    <n v="2"/>
    <n v="50"/>
    <n v="349"/>
    <s v="Y"/>
    <s v="Y"/>
    <s v="Y"/>
    <s v="TBD"/>
    <m/>
  </r>
  <r>
    <x v="0"/>
    <s v="Web"/>
    <s v="http://www.homedepot.com/b/Heating-Venting-Cooling-Thermostats/N-5yc1vZc4lf?catStyle=ShowProducts&amp;style=List"/>
    <d v="2015-10-27T00:00:00"/>
    <s v="National"/>
    <s v="Honeywell"/>
    <s v="Model # RTH9580WF"/>
    <m/>
    <n v="199"/>
    <n v="2"/>
    <n v="50"/>
    <n v="299"/>
    <s v="Y"/>
    <s v="Y"/>
    <s v="Y"/>
    <s v="TBD"/>
    <m/>
  </r>
  <r>
    <x v="0"/>
    <s v="Web"/>
    <s v="http://www.lowes.com/Heating-Cooling/Thermostats/Learning-Thermostats/_/N-1z0yryw/pl?cm_cr=null_1_pl#!"/>
    <d v="2015-10-27T00:00:00"/>
    <s v="National"/>
    <s v="Honeywell"/>
    <s v="Model #: RCH9300WF5005"/>
    <m/>
    <n v="249"/>
    <n v="2"/>
    <n v="50"/>
    <n v="349"/>
    <s v="Y"/>
    <s v="Y"/>
    <s v="Y"/>
    <s v="TBD"/>
    <m/>
  </r>
  <r>
    <x v="0"/>
    <s v="Study"/>
    <s v="http://ilsagfiles.org/SAG_files/Meeting_Materials/2015/6-23-15_Meeting/CLEAResult_Smart_Thermostat_WhitePaper_20150505.pdf"/>
    <d v="2105-11-02T00:00:00"/>
    <s v="National"/>
    <m/>
    <m/>
    <m/>
    <n v="250"/>
    <m/>
    <m/>
    <m/>
    <s v="ND"/>
    <s v="ND"/>
    <s v="ND"/>
    <s v="ND"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">
  <r>
    <x v="0"/>
    <s v="Web"/>
    <s v="http://www.homedepot.com/b/Heating-Venting-Cooling-Thermostats/N-5yc1vZc4lf?catStyle=ShowProducts&amp;style=List"/>
    <d v="2015-10-27T00:00:00"/>
    <s v="National"/>
    <s v="Honeywell"/>
    <s v="Model # RTH6350D"/>
    <m/>
    <n v="59.98"/>
    <m/>
    <m/>
    <m/>
    <s v="N"/>
    <s v="Y"/>
    <s v="Y"/>
    <m/>
  </r>
  <r>
    <x v="0"/>
    <s v="Web"/>
    <s v="http://www.homedepot.com/b/Heating-Venting-Cooling-Thermostats/N-5yc1vZc4lf?catStyle=ShowProducts&amp;style=List"/>
    <d v="2015-10-27T00:00:00"/>
    <s v="National"/>
    <s v="Honeywell"/>
    <s v="Model # RTH2300B"/>
    <m/>
    <n v="24.98"/>
    <m/>
    <m/>
    <m/>
    <s v="N"/>
    <s v="Y"/>
    <s v="Y"/>
    <m/>
  </r>
  <r>
    <x v="0"/>
    <s v="Web"/>
    <s v="http://www.homedepot.com/b/Heating-Venting-Cooling-Thermostats/N-5yc1vZc4lf?catStyle=ShowProducts&amp;style=List"/>
    <d v="2015-10-27T00:00:00"/>
    <s v="National"/>
    <s v="Emerson"/>
    <s v="Model # UP500W"/>
    <m/>
    <n v="129"/>
    <m/>
    <m/>
    <m/>
    <s v="Y"/>
    <s v="Y"/>
    <s v="Y"/>
    <m/>
  </r>
  <r>
    <x v="0"/>
    <s v="Web"/>
    <s v="http://www.homedepot.com/b/Heating-Venting-Cooling-Thermostats/N-5yc1vZc4lf?catStyle=ShowProducts&amp;style=List"/>
    <d v="2015-10-27T00:00:00"/>
    <s v="National"/>
    <s v="Honeywell"/>
    <s v="Model # RTH6580WF"/>
    <m/>
    <n v="99.98"/>
    <m/>
    <m/>
    <m/>
    <s v="Y"/>
    <s v="Y"/>
    <s v="Y"/>
    <m/>
  </r>
  <r>
    <x v="1"/>
    <s v="Web"/>
    <s v="http://www.homedepot.com/b/Heating-Venting-Cooling-Thermostats/N-5yc1vZc4lf?catStyle=ShowProducts&amp;style=List"/>
    <d v="2015-10-27T00:00:00"/>
    <s v="National"/>
    <s v="Honeywell"/>
    <s v="Model # CT87K"/>
    <m/>
    <n v="26.98"/>
    <m/>
    <m/>
    <m/>
    <s v="N"/>
    <s v="Y"/>
    <s v="N"/>
    <m/>
  </r>
  <r>
    <x v="1"/>
    <s v="Web"/>
    <s v="http://www.homedepot.com/b/Heating-Venting-Cooling-Thermostats/N-5yc1vZc4lf?catStyle=ShowProducts&amp;style=List"/>
    <d v="2015-10-27T00:00:00"/>
    <s v="National"/>
    <s v="Honeywell"/>
    <s v="Model # CT87N"/>
    <m/>
    <n v="39.880000000000003"/>
    <m/>
    <m/>
    <m/>
    <s v="N"/>
    <s v="Y"/>
    <s v="Y"/>
    <m/>
  </r>
  <r>
    <x v="0"/>
    <s v="Web"/>
    <s v="http://www.homedepot.com/b/Heating-Venting-Cooling-Thermostats/N-5yc1vZc4lf?catStyle=ShowProducts&amp;style=List"/>
    <d v="2015-10-27T00:00:00"/>
    <s v="National"/>
    <s v="Honeywell"/>
    <s v="Model # RTH221B"/>
    <m/>
    <n v="21.87"/>
    <m/>
    <m/>
    <m/>
    <s v="N"/>
    <s v="Y"/>
    <s v="Y"/>
    <m/>
  </r>
  <r>
    <x v="0"/>
    <s v="Web"/>
    <s v="http://www.homedepot.com/b/Heating-Venting-Cooling-Thermostats/N-5yc1vZc4lf?catStyle=ShowProducts&amp;style=List"/>
    <d v="2015-10-27T00:00:00"/>
    <s v="National"/>
    <s v="Honeywell"/>
    <s v="Model # RTH7600D"/>
    <m/>
    <n v="79.97"/>
    <m/>
    <m/>
    <m/>
    <s v="N"/>
    <s v="Y"/>
    <s v="Y"/>
    <m/>
  </r>
  <r>
    <x v="0"/>
    <s v="Web"/>
    <s v="http://www.homedepot.com/b/Heating-Venting-Cooling-Thermostats/N-5yc1vZc4lf?catStyle=ShowProducts&amp;style=List"/>
    <d v="2015-10-27T00:00:00"/>
    <s v="National"/>
    <s v="Honeywell"/>
    <s v="Model # RTH8580WF"/>
    <m/>
    <n v="129"/>
    <m/>
    <m/>
    <m/>
    <s v="Y"/>
    <s v="Y"/>
    <s v="Y"/>
    <m/>
  </r>
  <r>
    <x v="1"/>
    <s v="Web"/>
    <s v="http://www.homedepot.com/b/Heating-Venting-Cooling-Thermostats/N-5yc1vZc4lf?catStyle=ShowProducts&amp;style=List"/>
    <d v="2015-10-27T00:00:00"/>
    <s v="National"/>
    <s v="Honeywell"/>
    <s v="Model # RTH111B"/>
    <m/>
    <n v="24.97"/>
    <m/>
    <m/>
    <m/>
    <s v="N"/>
    <s v="Y"/>
    <s v="Y"/>
    <m/>
  </r>
  <r>
    <x v="1"/>
    <s v="Web"/>
    <s v="http://www.homedepot.com/b/Heating-Venting-Cooling-Thermostats/N-5yc1vZc4lf?catStyle=ShowProducts&amp;style=List"/>
    <d v="2015-10-27T00:00:00"/>
    <s v="National"/>
    <s v="Cadet"/>
    <s v="Model # TH114"/>
    <m/>
    <n v="55.71"/>
    <m/>
    <m/>
    <m/>
    <s v="N"/>
    <s v="Y"/>
    <s v="N"/>
    <m/>
  </r>
  <r>
    <x v="0"/>
    <s v="Web"/>
    <s v="http://www.homedepot.com/b/Heating-Venting-Cooling-Thermostats/N-5yc1vZc4lf?catStyle=ShowProducts&amp;style=List"/>
    <d v="2015-10-27T00:00:00"/>
    <s v="National"/>
    <s v="Honeywell"/>
    <s v="Model # RTH8500D"/>
    <m/>
    <n v="97"/>
    <m/>
    <m/>
    <m/>
    <s v="N"/>
    <s v="Y"/>
    <s v="Y"/>
    <m/>
  </r>
  <r>
    <x v="1"/>
    <s v="Web"/>
    <s v="http://www.homedepot.com/b/Heating-Venting-Cooling-Thermostats/N-5yc1vZc4lf?catStyle=ShowProducts&amp;style=List"/>
    <d v="2015-10-27T00:00:00"/>
    <s v="National"/>
    <s v="Honeywell"/>
    <s v="Model # CT31A"/>
    <m/>
    <n v="18.88"/>
    <m/>
    <m/>
    <m/>
    <s v="N"/>
    <s v="Y"/>
    <s v="Y"/>
    <m/>
  </r>
  <r>
    <x v="0"/>
    <s v="Web"/>
    <s v="http://www.homedepot.com/b/Heating-Venting-Cooling-Thermostats/N-5yc1vZc4lf?catStyle=ShowProducts&amp;style=List"/>
    <d v="2015-10-27T00:00:00"/>
    <s v="National"/>
    <s v="White Rogers"/>
    <s v="Model # UP300"/>
    <m/>
    <n v="53.28"/>
    <m/>
    <m/>
    <m/>
    <s v="N"/>
    <s v="Y"/>
    <s v="Y"/>
    <m/>
  </r>
  <r>
    <x v="1"/>
    <s v="Web"/>
    <s v="http://www.homedepot.com/b/Heating-Venting-Cooling-Thermostats/N-5yc1vZc4lf?catStyle=ShowProducts&amp;style=List"/>
    <d v="2015-10-27T00:00:00"/>
    <s v="National"/>
    <s v="Honeywell"/>
    <s v="Model # RLV3100A"/>
    <m/>
    <n v="29.99"/>
    <m/>
    <m/>
    <m/>
    <s v="N"/>
    <s v="Y"/>
    <s v="N"/>
    <m/>
  </r>
  <r>
    <x v="0"/>
    <s v="Web"/>
    <s v="http://www.lowes.com/pd_671869-59632-IDEV0005P5_1z10xtsZ1z0wbpg__?productId=999920770&amp;pl=1"/>
    <d v="2015-10-27T00:00:00"/>
    <s v="National"/>
    <s v="iDevices"/>
    <s v="Model #: IDEV0005P5"/>
    <m/>
    <n v="149"/>
    <m/>
    <m/>
    <m/>
    <s v="Y"/>
    <s v="Y"/>
    <s v="Y"/>
    <m/>
  </r>
  <r>
    <x v="2"/>
    <s v="Web"/>
    <s v="http://www.homeadvisor.com/cost/heating-and-cooling/install-a-thermostat/#"/>
    <d v="2015-10-27T00:00:00"/>
    <s v="National"/>
    <s v="N/A"/>
    <s v="N/A"/>
    <m/>
    <n v="168"/>
    <m/>
    <m/>
    <m/>
    <s v="N/A"/>
    <s v="N/A"/>
    <s v="N/A"/>
    <s v="Includes all thermostats reported to HomeAdvisor.com including programmable, non-programmable and smart thermostats"/>
  </r>
  <r>
    <x v="2"/>
    <s v="Web"/>
    <s v="http://www.homeadvisor.com/cost/heating-and-cooling/install-a-thermostat/#"/>
    <d v="2015-10-27T00:00:00"/>
    <s v="Massachusetts"/>
    <s v="N/A"/>
    <s v="N/A"/>
    <m/>
    <n v="205"/>
    <m/>
    <m/>
    <m/>
    <s v="N/A"/>
    <s v="N/A"/>
    <s v="N/A"/>
    <s v="Includes all thermostats reported to HomeAdvisor.com including programmable, non-programmable and smart thermostats"/>
  </r>
  <r>
    <x v="2"/>
    <s v="Web"/>
    <s v="http://www.homeadvisor.com/cost/heating-and-cooling/install-a-thermostat/#"/>
    <d v="2015-10-27T00:00:00"/>
    <s v="Boston"/>
    <s v="N/A"/>
    <s v="N/A"/>
    <m/>
    <n v="186"/>
    <m/>
    <m/>
    <m/>
    <s v="N/A"/>
    <s v="N/A"/>
    <s v="N/A"/>
    <s v="Includes all thermostats reported to HomeAdvisor.com including programmable, non-programmable and smart thermostats"/>
  </r>
  <r>
    <x v="1"/>
    <s v="Study"/>
    <s v="DEER 2008 Cost Data"/>
    <d v="2015-11-01T00:00:00"/>
    <s v="CA"/>
    <s v="N/A"/>
    <s v="N/A"/>
    <m/>
    <n v="36.644193548387101"/>
    <n v="1"/>
    <n v="56.484887499999999"/>
    <n v="93.129081048387093"/>
    <s v="ND"/>
    <s v="ND"/>
    <s v="ND"/>
    <s v="http://www.deeresources.com/files/deer0911planning/downloads/DEER2008_Costs_ValuesAndDocumentation_080530Rev1.zip"/>
  </r>
  <r>
    <x v="0"/>
    <s v="Study"/>
    <s v="DEER 2008 Cost Data"/>
    <d v="2015-11-02T00:00:00"/>
    <s v="CA"/>
    <s v="N/A"/>
    <s v="N/A"/>
    <m/>
    <n v="62.200528668414329"/>
    <n v="1"/>
    <n v="56.484887499999999"/>
    <n v="118.68541616841432"/>
    <s v="ND"/>
    <s v="ND"/>
    <s v="ND"/>
    <s v="http://www.deeresources.com/files/deer0911planning/downloads/DEER2008_Costs_ValuesAndDocumentation_080530Rev1.zip"/>
  </r>
  <r>
    <x v="1"/>
    <s v="RS Means"/>
    <s v="www.rsmeansonline.com"/>
    <d v="2015-11-02T00:00:00"/>
    <s v="Boston, MA"/>
    <s v="N/A"/>
    <s v="N/A"/>
    <m/>
    <n v="52.95"/>
    <n v="1"/>
    <n v="52.72"/>
    <n v="105.67"/>
    <s v="ND"/>
    <s v="ND"/>
    <s v="ND"/>
    <s v="230953105030; no setback thermostat"/>
  </r>
  <r>
    <x v="0"/>
    <s v="RS Means"/>
    <s v="www.rsmeansonline.com"/>
    <d v="2015-11-02T00:00:00"/>
    <s v="Boston, MA"/>
    <s v="N/A"/>
    <s v="N/A"/>
    <m/>
    <n v="37.96"/>
    <n v="1"/>
    <n v="52.72"/>
    <n v="90.68"/>
    <s v="ND"/>
    <s v="ND"/>
    <s v="ND"/>
    <s v="230953105040; 1 setback thermostat"/>
  </r>
  <r>
    <x v="0"/>
    <s v="RS Means"/>
    <s v="www.rsmeansonline.com"/>
    <d v="2015-11-02T00:00:00"/>
    <s v="Boston, MA"/>
    <s v="N/A"/>
    <s v="N/A"/>
    <m/>
    <n v="189.81"/>
    <n v="1"/>
    <n v="52.72"/>
    <n v="242.53"/>
    <s v="ND"/>
    <s v="ND"/>
    <s v="ND"/>
    <s v="230953105050; 2 setback thermostat"/>
  </r>
  <r>
    <x v="3"/>
    <s v="RS Means"/>
    <s v="www.rsmeansonline.com"/>
    <d v="2015-11-02T00:00:00"/>
    <s v="Boston, MA"/>
    <s v="N/A"/>
    <s v="N/A"/>
    <m/>
    <n v="8.17"/>
    <n v="0.33300000000000002"/>
    <n v="49.5"/>
    <n v="52.220610000000001"/>
    <s v="ND"/>
    <s v="ND"/>
    <s v="ND"/>
    <s v="Thermostat hookup, heating only, new construction residential"/>
  </r>
  <r>
    <x v="3"/>
    <s v="RS Means"/>
    <s v="www.rsmeansonline.com"/>
    <d v="2015-11-02T00:00:00"/>
    <s v="Boston, MA"/>
    <s v="N/A"/>
    <s v="N/A"/>
    <m/>
    <n v="10.72"/>
    <n v="0.4"/>
    <n v="49.5"/>
    <n v="53.787999999999997"/>
    <s v="ND"/>
    <s v="ND"/>
    <s v="ND"/>
    <s v="Thermostat hookup, heating/cooling, New construction residential"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  <r>
    <x v="4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X27:Z29" firstHeaderRow="0" firstDataRow="1" firstDataCol="1"/>
  <pivotFields count="17"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Total Equip Cost" fld="8" subtotal="average" baseField="0" baseItem="0"/>
    <dataField name="Average of Total Installed Cost" fld="11" subtotal="average" baseField="0" baseItem="0"/>
  </dataFields>
  <formats count="3">
    <format dxfId="2">
      <pivotArea outline="0" collapsedLevelsAreSubtotals="1" fieldPosition="0"/>
    </format>
    <format dxfId="1">
      <pivotArea collapsedLevelsAreSubtotals="1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T27:V31" firstHeaderRow="0" firstDataRow="1" firstDataCol="1"/>
  <pivotFields count="16">
    <pivotField axis="axisRow" showAll="0">
      <items count="7">
        <item x="2"/>
        <item x="1"/>
        <item x="0"/>
        <item m="1" x="5"/>
        <item h="1" x="3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Total Equip Cost" fld="8" subtotal="average" baseField="0" baseItem="0"/>
    <dataField name="Average of Total Installed Cost" fld="11" subtotal="average" baseField="0" baseItem="0"/>
  </dataFields>
  <formats count="6">
    <format dxfId="8">
      <pivotArea collapsedLevelsAreSubtotals="1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  <format dxfId="7">
      <pivotArea outline="0" collapsedLevelsAreSubtotals="1" fieldPosition="0"/>
    </format>
    <format dxfId="6">
      <pivotArea collapsedLevelsAreSubtotals="1" fieldPosition="0">
        <references count="1">
          <reference field="0" count="1">
            <x v="0"/>
          </reference>
        </references>
      </pivotArea>
    </format>
    <format dxfId="5">
      <pivotArea dataOnly="0" labelOnly="1" fieldPosition="0">
        <references count="1">
          <reference field="0" count="1">
            <x v="0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est.com/support/article/How-much-will-it-cost-to-have-my-Nest-Learning-Thermostat-professionally-installed" TargetMode="External"/><Relationship Id="rId1" Type="http://schemas.openxmlformats.org/officeDocument/2006/relationships/hyperlink" Target="https://www.younits.com/fj-ir-wifi-1na-wifi-mdl.html?gclid=CN3h5uCY8MkCFYQXHwodTIINWg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rsmeansonline.com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rsmeansonline.com/" TargetMode="External"/><Relationship Id="rId1" Type="http://schemas.openxmlformats.org/officeDocument/2006/relationships/hyperlink" Target="http://www.lowes.com/pd_671869-59632-IDEV0005P5_1z10xtsZ1z0wbpg__?productId=999920770&amp;pl=1" TargetMode="External"/><Relationship Id="rId6" Type="http://schemas.openxmlformats.org/officeDocument/2006/relationships/hyperlink" Target="http://www.rsmeansonline.com/" TargetMode="External"/><Relationship Id="rId5" Type="http://schemas.openxmlformats.org/officeDocument/2006/relationships/hyperlink" Target="http://www.rsmeansonline.com/" TargetMode="External"/><Relationship Id="rId4" Type="http://schemas.openxmlformats.org/officeDocument/2006/relationships/hyperlink" Target="http://www.rsmeanson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52"/>
  <sheetViews>
    <sheetView tabSelected="1" zoomScaleNormal="100" workbookViewId="0">
      <selection activeCell="H28" sqref="H28"/>
    </sheetView>
  </sheetViews>
  <sheetFormatPr defaultRowHeight="15" x14ac:dyDescent="0.25"/>
  <cols>
    <col min="1" max="1" width="9.140625" style="5"/>
    <col min="2" max="2" width="38.28515625" customWidth="1"/>
    <col min="3" max="3" width="18.7109375" customWidth="1"/>
    <col min="4" max="4" width="25.7109375" customWidth="1"/>
    <col min="5" max="5" width="20.28515625" style="5" customWidth="1"/>
    <col min="6" max="6" width="20.140625" customWidth="1"/>
    <col min="7" max="7" width="25.140625" style="5" hidden="1" customWidth="1"/>
    <col min="8" max="8" width="25.7109375" customWidth="1"/>
    <col min="9" max="9" width="28.42578125" customWidth="1"/>
    <col min="10" max="10" width="26" hidden="1" customWidth="1"/>
    <col min="11" max="11" width="31.7109375" customWidth="1"/>
    <col min="12" max="12" width="11.5703125" bestFit="1" customWidth="1"/>
    <col min="13" max="13" width="10.28515625" bestFit="1" customWidth="1"/>
    <col min="14" max="14" width="22.42578125" bestFit="1" customWidth="1"/>
    <col min="15" max="15" width="19.7109375" bestFit="1" customWidth="1"/>
    <col min="16" max="16" width="112.85546875" bestFit="1" customWidth="1"/>
  </cols>
  <sheetData>
    <row r="2" spans="2:17" x14ac:dyDescent="0.25">
      <c r="D2" s="18"/>
      <c r="K2" s="5"/>
    </row>
    <row r="3" spans="2:17" s="5" customFormat="1" x14ac:dyDescent="0.25">
      <c r="D3" s="18"/>
    </row>
    <row r="4" spans="2:17" s="5" customFormat="1" x14ac:dyDescent="0.25">
      <c r="D4" s="18"/>
    </row>
    <row r="5" spans="2:17" s="5" customFormat="1" x14ac:dyDescent="0.25">
      <c r="D5" s="18"/>
    </row>
    <row r="6" spans="2:17" s="5" customFormat="1" x14ac:dyDescent="0.25">
      <c r="D6" s="18"/>
    </row>
    <row r="7" spans="2:17" s="5" customFormat="1" ht="15.75" x14ac:dyDescent="0.25">
      <c r="B7" s="72" t="s">
        <v>131</v>
      </c>
      <c r="D7" s="18"/>
    </row>
    <row r="8" spans="2:17" x14ac:dyDescent="0.25">
      <c r="K8" s="5"/>
    </row>
    <row r="9" spans="2:17" ht="15.75" thickBot="1" x14ac:dyDescent="0.3">
      <c r="B9" s="12" t="s">
        <v>132</v>
      </c>
      <c r="D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s="5" customFormat="1" ht="15.75" x14ac:dyDescent="0.25">
      <c r="B10" s="104" t="s">
        <v>127</v>
      </c>
      <c r="C10" s="104" t="s">
        <v>126</v>
      </c>
      <c r="D10" s="101" t="s">
        <v>122</v>
      </c>
      <c r="E10" s="102"/>
      <c r="F10" s="102"/>
      <c r="G10" s="103"/>
      <c r="H10" s="101" t="s">
        <v>125</v>
      </c>
      <c r="I10" s="102"/>
      <c r="J10" s="103"/>
      <c r="K10" s="96" t="s">
        <v>75</v>
      </c>
      <c r="L10" s="9"/>
      <c r="M10" s="9"/>
      <c r="N10" s="9"/>
      <c r="O10" s="9"/>
      <c r="P10" s="9"/>
      <c r="Q10" s="9"/>
    </row>
    <row r="11" spans="2:17" x14ac:dyDescent="0.25">
      <c r="B11" s="105"/>
      <c r="C11" s="105"/>
      <c r="D11" s="128" t="s">
        <v>123</v>
      </c>
      <c r="E11" s="112" t="s">
        <v>121</v>
      </c>
      <c r="F11" s="113"/>
      <c r="G11" s="110" t="s">
        <v>124</v>
      </c>
      <c r="H11" s="114" t="s">
        <v>123</v>
      </c>
      <c r="I11" s="99" t="s">
        <v>121</v>
      </c>
      <c r="J11" s="108" t="s">
        <v>124</v>
      </c>
      <c r="K11" s="97"/>
      <c r="L11" s="9"/>
      <c r="M11" s="9"/>
      <c r="Q11" s="9"/>
    </row>
    <row r="12" spans="2:17" s="5" customFormat="1" x14ac:dyDescent="0.25">
      <c r="B12" s="106"/>
      <c r="C12" s="106"/>
      <c r="D12" s="115"/>
      <c r="E12" s="19" t="s">
        <v>22</v>
      </c>
      <c r="F12" s="20" t="s">
        <v>120</v>
      </c>
      <c r="G12" s="111"/>
      <c r="H12" s="115"/>
      <c r="I12" s="100"/>
      <c r="J12" s="109"/>
      <c r="K12" s="98"/>
      <c r="L12" s="9"/>
      <c r="M12" s="9"/>
      <c r="Q12" s="9"/>
    </row>
    <row r="13" spans="2:17" x14ac:dyDescent="0.25">
      <c r="B13" s="94" t="s">
        <v>129</v>
      </c>
      <c r="C13" s="21" t="s">
        <v>74</v>
      </c>
      <c r="D13" s="29">
        <v>90</v>
      </c>
      <c r="E13" s="30">
        <v>250</v>
      </c>
      <c r="F13" s="30">
        <v>235</v>
      </c>
      <c r="G13" s="31">
        <f>E13+F13-D13</f>
        <v>395</v>
      </c>
      <c r="H13" s="29">
        <v>70</v>
      </c>
      <c r="I13" s="30">
        <f>'Emerging Tech'!I12</f>
        <v>174.5</v>
      </c>
      <c r="J13" s="31">
        <f>I13-H13</f>
        <v>104.5</v>
      </c>
      <c r="K13" s="22">
        <f>G13+J13</f>
        <v>499.5</v>
      </c>
      <c r="L13" s="9"/>
      <c r="M13" s="9"/>
      <c r="Q13" s="9"/>
    </row>
    <row r="14" spans="2:17" x14ac:dyDescent="0.25">
      <c r="B14" s="107"/>
      <c r="C14" s="23" t="s">
        <v>73</v>
      </c>
      <c r="D14" s="32">
        <v>0</v>
      </c>
      <c r="E14" s="33">
        <v>250</v>
      </c>
      <c r="F14" s="33">
        <f>F13</f>
        <v>235</v>
      </c>
      <c r="G14" s="34">
        <f>E14+F14-D14</f>
        <v>485</v>
      </c>
      <c r="H14" s="32">
        <v>0</v>
      </c>
      <c r="I14" s="33">
        <f>I13</f>
        <v>174.5</v>
      </c>
      <c r="J14" s="34">
        <f>I14-H14</f>
        <v>174.5</v>
      </c>
      <c r="K14" s="24">
        <f>G14+J14</f>
        <v>659.5</v>
      </c>
      <c r="L14" s="9"/>
      <c r="M14" s="9"/>
      <c r="Q14" s="9"/>
    </row>
    <row r="15" spans="2:17" s="5" customFormat="1" x14ac:dyDescent="0.25">
      <c r="B15" s="94" t="s">
        <v>128</v>
      </c>
      <c r="C15" s="25" t="s">
        <v>74</v>
      </c>
      <c r="D15" s="35">
        <v>90</v>
      </c>
      <c r="E15" s="36">
        <v>350</v>
      </c>
      <c r="F15" s="36" t="s">
        <v>61</v>
      </c>
      <c r="G15" s="37">
        <f>E15-D15</f>
        <v>260</v>
      </c>
      <c r="H15" s="35">
        <v>70</v>
      </c>
      <c r="I15" s="36">
        <f>I13</f>
        <v>174.5</v>
      </c>
      <c r="J15" s="37">
        <f>I15-H15</f>
        <v>104.5</v>
      </c>
      <c r="K15" s="26">
        <f>G15+J15</f>
        <v>364.5</v>
      </c>
      <c r="L15" s="9"/>
      <c r="M15" s="9"/>
      <c r="Q15" s="9"/>
    </row>
    <row r="16" spans="2:17" s="5" customFormat="1" ht="15.75" thickBot="1" x14ac:dyDescent="0.3">
      <c r="B16" s="95"/>
      <c r="C16" s="27" t="s">
        <v>73</v>
      </c>
      <c r="D16" s="38">
        <v>0</v>
      </c>
      <c r="E16" s="39">
        <f>E15</f>
        <v>350</v>
      </c>
      <c r="F16" s="39" t="str">
        <f>F15</f>
        <v>N/A</v>
      </c>
      <c r="G16" s="40">
        <f>E16-D16</f>
        <v>350</v>
      </c>
      <c r="H16" s="38">
        <v>0</v>
      </c>
      <c r="I16" s="39">
        <f>I14</f>
        <v>174.5</v>
      </c>
      <c r="J16" s="40">
        <f>I16-H16</f>
        <v>174.5</v>
      </c>
      <c r="K16" s="28">
        <f>G16+J16</f>
        <v>524.5</v>
      </c>
      <c r="L16" s="9"/>
      <c r="M16" s="9"/>
      <c r="Q16" s="9"/>
    </row>
    <row r="17" spans="2:26" s="10" customFormat="1" x14ac:dyDescent="0.25">
      <c r="C17" s="14"/>
      <c r="D17" s="15"/>
      <c r="F17" s="15"/>
      <c r="G17" s="15"/>
      <c r="H17" s="15"/>
      <c r="I17" s="15"/>
      <c r="J17" s="15"/>
      <c r="K17" s="15"/>
      <c r="L17" s="13"/>
      <c r="M17" s="13"/>
      <c r="N17" s="13"/>
      <c r="O17" s="13"/>
      <c r="P17" s="13"/>
      <c r="Q17" s="13"/>
    </row>
    <row r="18" spans="2:26" s="10" customFormat="1" x14ac:dyDescent="0.25">
      <c r="C18" s="14"/>
      <c r="D18" s="15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</row>
    <row r="19" spans="2:26" s="10" customFormat="1" x14ac:dyDescent="0.25">
      <c r="C19" s="16"/>
      <c r="D19" s="17"/>
      <c r="F19" s="17"/>
      <c r="G19" s="17"/>
      <c r="H19" s="17"/>
      <c r="I19" s="17"/>
      <c r="J19" s="17"/>
      <c r="K19" s="17"/>
      <c r="L19" s="13"/>
      <c r="M19" s="13"/>
      <c r="N19" s="13"/>
      <c r="O19" s="13"/>
      <c r="P19" s="13"/>
      <c r="Q19" s="13"/>
    </row>
    <row r="20" spans="2:26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26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26" x14ac:dyDescent="0.2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26" x14ac:dyDescent="0.25"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T23" s="4" t="s">
        <v>89</v>
      </c>
      <c r="V23" s="5"/>
      <c r="X23" s="5"/>
    </row>
    <row r="24" spans="2:26" x14ac:dyDescent="0.25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V24" s="5"/>
      <c r="X24" s="5"/>
    </row>
    <row r="25" spans="2:26" s="5" customFormat="1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26" s="5" customFormat="1" x14ac:dyDescent="0.2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26" x14ac:dyDescent="0.25"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T27" s="6" t="s">
        <v>85</v>
      </c>
      <c r="U27" s="5" t="s">
        <v>87</v>
      </c>
      <c r="V27" s="5" t="s">
        <v>88</v>
      </c>
      <c r="X27" s="6" t="s">
        <v>85</v>
      </c>
      <c r="Y27" s="5" t="s">
        <v>87</v>
      </c>
      <c r="Z27" s="5" t="s">
        <v>88</v>
      </c>
    </row>
    <row r="28" spans="2:26" s="11" customFormat="1" x14ac:dyDescent="0.2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1"/>
      <c r="T28" s="42" t="s">
        <v>84</v>
      </c>
      <c r="U28" s="43">
        <v>186.33333333333334</v>
      </c>
      <c r="V28" s="43"/>
      <c r="X28" s="42" t="s">
        <v>18</v>
      </c>
      <c r="Y28" s="43">
        <v>232.5</v>
      </c>
      <c r="Z28" s="43">
        <v>347.4</v>
      </c>
    </row>
    <row r="29" spans="2:26" x14ac:dyDescent="0.25"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T29" s="7" t="s">
        <v>29</v>
      </c>
      <c r="U29" s="8">
        <v>35.750524193548387</v>
      </c>
      <c r="V29" s="8">
        <v>99.399540524193554</v>
      </c>
      <c r="X29" s="7" t="s">
        <v>86</v>
      </c>
      <c r="Y29" s="8">
        <v>232.5</v>
      </c>
      <c r="Z29" s="8">
        <v>347.4</v>
      </c>
    </row>
    <row r="30" spans="2:26" x14ac:dyDescent="0.25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T30" s="7" t="s">
        <v>27</v>
      </c>
      <c r="U30" s="8">
        <v>87.23311758987802</v>
      </c>
      <c r="V30" s="8">
        <v>150.63180538947145</v>
      </c>
    </row>
    <row r="31" spans="2:26" s="11" customFormat="1" x14ac:dyDescent="0.25">
      <c r="B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1"/>
      <c r="T31" s="42" t="s">
        <v>86</v>
      </c>
      <c r="U31" s="43">
        <v>82.459780092366728</v>
      </c>
      <c r="V31" s="43">
        <v>130.13889944336029</v>
      </c>
    </row>
    <row r="32" spans="2:26" s="11" customFormat="1" x14ac:dyDescent="0.25"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1"/>
      <c r="T32" s="42"/>
      <c r="U32" s="43"/>
      <c r="V32" s="43"/>
    </row>
    <row r="33" spans="2:16" x14ac:dyDescent="0.25"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16" x14ac:dyDescent="0.25"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6" x14ac:dyDescent="0.25"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16" x14ac:dyDescent="0.25">
      <c r="E41"/>
      <c r="G41"/>
    </row>
    <row r="42" spans="2:16" x14ac:dyDescent="0.25">
      <c r="E42"/>
      <c r="G42"/>
    </row>
    <row r="43" spans="2:16" x14ac:dyDescent="0.25">
      <c r="E43"/>
      <c r="G43"/>
    </row>
    <row r="44" spans="2:16" ht="16.5" customHeight="1" x14ac:dyDescent="0.25">
      <c r="E44"/>
      <c r="G44"/>
    </row>
    <row r="45" spans="2:16" x14ac:dyDescent="0.25">
      <c r="E45"/>
      <c r="G45"/>
    </row>
    <row r="46" spans="2:16" x14ac:dyDescent="0.25">
      <c r="E46"/>
      <c r="G46"/>
    </row>
    <row r="47" spans="2:16" ht="17.25" customHeight="1" x14ac:dyDescent="0.25">
      <c r="E47"/>
      <c r="G47"/>
    </row>
    <row r="48" spans="2:16" x14ac:dyDescent="0.25">
      <c r="E48"/>
      <c r="G48"/>
    </row>
    <row r="49" spans="5:7" x14ac:dyDescent="0.25">
      <c r="E49"/>
      <c r="G49"/>
    </row>
    <row r="50" spans="5:7" x14ac:dyDescent="0.25">
      <c r="E50"/>
      <c r="G50"/>
    </row>
    <row r="51" spans="5:7" x14ac:dyDescent="0.25">
      <c r="E51"/>
      <c r="G51"/>
    </row>
    <row r="52" spans="5:7" x14ac:dyDescent="0.25">
      <c r="E52"/>
      <c r="G52"/>
    </row>
  </sheetData>
  <mergeCells count="13">
    <mergeCell ref="B15:B16"/>
    <mergeCell ref="K10:K12"/>
    <mergeCell ref="I11:I12"/>
    <mergeCell ref="H10:J10"/>
    <mergeCell ref="B10:B12"/>
    <mergeCell ref="B13:B14"/>
    <mergeCell ref="J11:J12"/>
    <mergeCell ref="G11:G12"/>
    <mergeCell ref="D10:G10"/>
    <mergeCell ref="D11:D12"/>
    <mergeCell ref="E11:F11"/>
    <mergeCell ref="H11:H12"/>
    <mergeCell ref="C10:C12"/>
  </mergeCell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zoomScale="85" zoomScaleNormal="85" workbookViewId="0">
      <selection activeCell="P33" sqref="P33"/>
    </sheetView>
  </sheetViews>
  <sheetFormatPr defaultRowHeight="15" x14ac:dyDescent="0.25"/>
  <cols>
    <col min="1" max="1" width="26" bestFit="1" customWidth="1"/>
    <col min="3" max="3" width="15.42578125" customWidth="1"/>
    <col min="4" max="4" width="10.85546875" bestFit="1" customWidth="1"/>
    <col min="5" max="5" width="18.5703125" customWidth="1"/>
    <col min="6" max="6" width="22.85546875" customWidth="1"/>
    <col min="7" max="7" width="13.85546875" customWidth="1"/>
    <col min="8" max="8" width="13.5703125" customWidth="1"/>
    <col min="9" max="9" width="11.42578125" customWidth="1"/>
    <col min="10" max="10" width="19" style="5" customWidth="1"/>
    <col min="11" max="11" width="12.85546875" customWidth="1"/>
    <col min="12" max="12" width="8.7109375" customWidth="1"/>
    <col min="14" max="14" width="24.42578125" customWidth="1"/>
    <col min="15" max="15" width="98" style="5" bestFit="1" customWidth="1"/>
    <col min="16" max="16" width="255.5703125" customWidth="1"/>
  </cols>
  <sheetData>
    <row r="1" spans="1:18" s="5" customFormat="1" x14ac:dyDescent="0.25"/>
    <row r="2" spans="1:18" s="5" customFormat="1" x14ac:dyDescent="0.25"/>
    <row r="3" spans="1:18" s="5" customFormat="1" x14ac:dyDescent="0.25"/>
    <row r="4" spans="1:18" s="5" customFormat="1" x14ac:dyDescent="0.25"/>
    <row r="5" spans="1:18" s="5" customFormat="1" x14ac:dyDescent="0.25"/>
    <row r="6" spans="1:18" s="5" customFormat="1" x14ac:dyDescent="0.25"/>
    <row r="7" spans="1:18" s="5" customFormat="1" x14ac:dyDescent="0.25"/>
    <row r="8" spans="1:18" x14ac:dyDescent="0.25">
      <c r="A8" s="1" t="s">
        <v>1</v>
      </c>
      <c r="H8" s="5"/>
      <c r="I8" s="5"/>
      <c r="K8" s="5"/>
      <c r="L8" s="5"/>
      <c r="M8" s="5"/>
      <c r="N8" s="5"/>
    </row>
    <row r="9" spans="1:18" x14ac:dyDescent="0.25">
      <c r="H9" s="5"/>
      <c r="I9" s="5"/>
      <c r="K9" s="5"/>
      <c r="L9" s="5"/>
      <c r="M9" s="5"/>
      <c r="N9" s="5"/>
    </row>
    <row r="10" spans="1:18" x14ac:dyDescent="0.25">
      <c r="C10" s="1"/>
      <c r="D10" s="1"/>
      <c r="E10" s="1"/>
      <c r="H10" s="2"/>
      <c r="I10" s="2"/>
      <c r="J10" s="2"/>
      <c r="K10" s="2"/>
    </row>
    <row r="11" spans="1:18" ht="30" customHeight="1" x14ac:dyDescent="0.25">
      <c r="A11" s="44" t="s">
        <v>5</v>
      </c>
      <c r="B11" s="45" t="s">
        <v>12</v>
      </c>
      <c r="C11" s="45" t="s">
        <v>3</v>
      </c>
      <c r="D11" s="45" t="s">
        <v>4</v>
      </c>
      <c r="E11" s="45" t="s">
        <v>13</v>
      </c>
      <c r="F11" s="45" t="s">
        <v>6</v>
      </c>
      <c r="G11" s="46" t="s">
        <v>15</v>
      </c>
      <c r="H11" s="46" t="s">
        <v>7</v>
      </c>
      <c r="I11" s="46" t="s">
        <v>118</v>
      </c>
      <c r="J11" s="46" t="s">
        <v>10</v>
      </c>
      <c r="K11" s="45" t="s">
        <v>55</v>
      </c>
      <c r="L11" s="46" t="s">
        <v>56</v>
      </c>
      <c r="M11" s="46" t="s">
        <v>57</v>
      </c>
      <c r="N11" s="46" t="s">
        <v>59</v>
      </c>
      <c r="O11" s="90" t="s">
        <v>0</v>
      </c>
      <c r="P11" s="122" t="s">
        <v>2</v>
      </c>
      <c r="Q11" s="123"/>
      <c r="R11" s="124"/>
    </row>
    <row r="12" spans="1:18" x14ac:dyDescent="0.25">
      <c r="A12" s="49" t="s">
        <v>18</v>
      </c>
      <c r="B12" s="50" t="s">
        <v>11</v>
      </c>
      <c r="C12" s="51">
        <v>42304</v>
      </c>
      <c r="D12" s="50" t="s">
        <v>62</v>
      </c>
      <c r="E12" s="50" t="s">
        <v>24</v>
      </c>
      <c r="F12" s="50" t="s">
        <v>36</v>
      </c>
      <c r="G12" s="47"/>
      <c r="H12" s="48">
        <v>249</v>
      </c>
      <c r="I12" s="88">
        <f>(99+250)/2</f>
        <v>174.5</v>
      </c>
      <c r="J12" s="88">
        <f>I12+H12</f>
        <v>423.5</v>
      </c>
      <c r="K12" s="50" t="s">
        <v>16</v>
      </c>
      <c r="L12" s="50" t="s">
        <v>16</v>
      </c>
      <c r="M12" s="50" t="s">
        <v>16</v>
      </c>
      <c r="N12" s="50" t="s">
        <v>16</v>
      </c>
      <c r="O12" s="91" t="s">
        <v>66</v>
      </c>
      <c r="P12" s="125" t="s">
        <v>23</v>
      </c>
      <c r="Q12" s="126"/>
      <c r="R12" s="127"/>
    </row>
    <row r="13" spans="1:18" x14ac:dyDescent="0.25">
      <c r="A13" s="52" t="s">
        <v>18</v>
      </c>
      <c r="B13" s="53" t="s">
        <v>11</v>
      </c>
      <c r="C13" s="55">
        <v>42304</v>
      </c>
      <c r="D13" s="54" t="s">
        <v>62</v>
      </c>
      <c r="E13" s="53" t="s">
        <v>26</v>
      </c>
      <c r="F13" s="53" t="s">
        <v>37</v>
      </c>
      <c r="G13" s="53"/>
      <c r="H13" s="56">
        <v>199</v>
      </c>
      <c r="I13" s="89">
        <f>I12</f>
        <v>174.5</v>
      </c>
      <c r="J13" s="89">
        <f>I13+H13</f>
        <v>373.5</v>
      </c>
      <c r="K13" s="53" t="s">
        <v>16</v>
      </c>
      <c r="L13" s="53" t="s">
        <v>16</v>
      </c>
      <c r="M13" s="53" t="s">
        <v>16</v>
      </c>
      <c r="N13" s="53" t="s">
        <v>16</v>
      </c>
      <c r="O13" s="61" t="s">
        <v>116</v>
      </c>
      <c r="P13" s="116" t="s">
        <v>23</v>
      </c>
      <c r="Q13" s="117"/>
      <c r="R13" s="118"/>
    </row>
    <row r="14" spans="1:18" x14ac:dyDescent="0.25">
      <c r="A14" s="49" t="s">
        <v>18</v>
      </c>
      <c r="B14" s="57" t="s">
        <v>11</v>
      </c>
      <c r="C14" s="51">
        <v>42304</v>
      </c>
      <c r="D14" s="50" t="s">
        <v>62</v>
      </c>
      <c r="E14" s="57" t="s">
        <v>25</v>
      </c>
      <c r="F14" s="57" t="s">
        <v>38</v>
      </c>
      <c r="G14" s="57"/>
      <c r="H14" s="58">
        <v>249</v>
      </c>
      <c r="I14" s="88">
        <f>I13</f>
        <v>174.5</v>
      </c>
      <c r="J14" s="88">
        <f>I14+H14</f>
        <v>423.5</v>
      </c>
      <c r="K14" s="57" t="s">
        <v>16</v>
      </c>
      <c r="L14" s="57" t="s">
        <v>16</v>
      </c>
      <c r="M14" s="57" t="s">
        <v>16</v>
      </c>
      <c r="N14" s="57" t="s">
        <v>72</v>
      </c>
      <c r="O14" s="65" t="s">
        <v>116</v>
      </c>
      <c r="P14" s="119" t="s">
        <v>23</v>
      </c>
      <c r="Q14" s="120"/>
      <c r="R14" s="121"/>
    </row>
    <row r="15" spans="1:18" x14ac:dyDescent="0.25">
      <c r="A15" s="52" t="s">
        <v>18</v>
      </c>
      <c r="B15" s="53" t="s">
        <v>11</v>
      </c>
      <c r="C15" s="55">
        <v>42304</v>
      </c>
      <c r="D15" s="54" t="s">
        <v>62</v>
      </c>
      <c r="E15" s="53" t="s">
        <v>21</v>
      </c>
      <c r="F15" s="53" t="s">
        <v>39</v>
      </c>
      <c r="G15" s="53"/>
      <c r="H15" s="59">
        <v>199</v>
      </c>
      <c r="I15" s="89">
        <f>I14</f>
        <v>174.5</v>
      </c>
      <c r="J15" s="89">
        <f>I15+H15</f>
        <v>373.5</v>
      </c>
      <c r="K15" s="53" t="s">
        <v>16</v>
      </c>
      <c r="L15" s="53" t="s">
        <v>16</v>
      </c>
      <c r="M15" s="53" t="s">
        <v>16</v>
      </c>
      <c r="N15" s="53" t="s">
        <v>72</v>
      </c>
      <c r="O15" s="61" t="s">
        <v>116</v>
      </c>
      <c r="P15" s="116" t="s">
        <v>23</v>
      </c>
      <c r="Q15" s="117"/>
      <c r="R15" s="118"/>
    </row>
    <row r="16" spans="1:18" x14ac:dyDescent="0.25">
      <c r="A16" s="49" t="s">
        <v>18</v>
      </c>
      <c r="B16" s="57" t="s">
        <v>11</v>
      </c>
      <c r="C16" s="51">
        <v>42304</v>
      </c>
      <c r="D16" s="50" t="s">
        <v>62</v>
      </c>
      <c r="E16" s="57" t="s">
        <v>21</v>
      </c>
      <c r="F16" s="57" t="s">
        <v>35</v>
      </c>
      <c r="G16" s="57"/>
      <c r="H16" s="60">
        <v>249</v>
      </c>
      <c r="I16" s="88">
        <f>I15</f>
        <v>174.5</v>
      </c>
      <c r="J16" s="88">
        <f>I16+H16</f>
        <v>423.5</v>
      </c>
      <c r="K16" s="57" t="s">
        <v>16</v>
      </c>
      <c r="L16" s="57" t="s">
        <v>16</v>
      </c>
      <c r="M16" s="57" t="s">
        <v>16</v>
      </c>
      <c r="N16" s="57" t="s">
        <v>72</v>
      </c>
      <c r="O16" s="65" t="s">
        <v>116</v>
      </c>
      <c r="P16" s="119" t="s">
        <v>58</v>
      </c>
      <c r="Q16" s="120"/>
      <c r="R16" s="121"/>
    </row>
    <row r="17" spans="1:20" x14ac:dyDescent="0.25">
      <c r="A17" s="61" t="s">
        <v>91</v>
      </c>
      <c r="B17" s="53" t="s">
        <v>11</v>
      </c>
      <c r="C17" s="62">
        <v>42401</v>
      </c>
      <c r="D17" s="63" t="s">
        <v>62</v>
      </c>
      <c r="E17" s="53" t="s">
        <v>20</v>
      </c>
      <c r="F17" s="53" t="s">
        <v>93</v>
      </c>
      <c r="G17" s="53" t="s">
        <v>94</v>
      </c>
      <c r="H17" s="64">
        <v>348.57</v>
      </c>
      <c r="I17" s="53" t="s">
        <v>72</v>
      </c>
      <c r="J17" s="53" t="s">
        <v>72</v>
      </c>
      <c r="K17" s="53" t="s">
        <v>16</v>
      </c>
      <c r="L17" s="53" t="s">
        <v>16</v>
      </c>
      <c r="M17" s="53" t="s">
        <v>16</v>
      </c>
      <c r="N17" s="53" t="s">
        <v>16</v>
      </c>
      <c r="O17" s="61" t="s">
        <v>95</v>
      </c>
      <c r="P17" s="116" t="s">
        <v>92</v>
      </c>
      <c r="Q17" s="117"/>
      <c r="R17" s="118"/>
    </row>
    <row r="18" spans="1:20" x14ac:dyDescent="0.25">
      <c r="A18" s="65" t="s">
        <v>91</v>
      </c>
      <c r="B18" s="57" t="s">
        <v>11</v>
      </c>
      <c r="C18" s="66">
        <v>42401</v>
      </c>
      <c r="D18" s="57" t="s">
        <v>62</v>
      </c>
      <c r="E18" s="57" t="s">
        <v>20</v>
      </c>
      <c r="F18" s="57" t="s">
        <v>93</v>
      </c>
      <c r="G18" s="57" t="s">
        <v>94</v>
      </c>
      <c r="H18" s="67">
        <v>339</v>
      </c>
      <c r="I18" s="57" t="s">
        <v>72</v>
      </c>
      <c r="J18" s="57" t="s">
        <v>72</v>
      </c>
      <c r="K18" s="57" t="s">
        <v>16</v>
      </c>
      <c r="L18" s="57" t="s">
        <v>16</v>
      </c>
      <c r="M18" s="57" t="s">
        <v>16</v>
      </c>
      <c r="N18" s="57" t="s">
        <v>16</v>
      </c>
      <c r="O18" s="65" t="s">
        <v>95</v>
      </c>
      <c r="P18" s="119" t="s">
        <v>96</v>
      </c>
      <c r="Q18" s="120"/>
      <c r="R18" s="121"/>
    </row>
    <row r="19" spans="1:20" x14ac:dyDescent="0.25">
      <c r="A19" s="61" t="s">
        <v>91</v>
      </c>
      <c r="B19" s="53" t="s">
        <v>11</v>
      </c>
      <c r="C19" s="62">
        <v>42401</v>
      </c>
      <c r="D19" s="53" t="s">
        <v>62</v>
      </c>
      <c r="E19" s="53" t="s">
        <v>20</v>
      </c>
      <c r="F19" s="53" t="s">
        <v>93</v>
      </c>
      <c r="G19" s="53"/>
      <c r="H19" s="68" t="s">
        <v>130</v>
      </c>
      <c r="I19" s="53" t="s">
        <v>72</v>
      </c>
      <c r="J19" s="53" t="s">
        <v>72</v>
      </c>
      <c r="K19" s="53" t="s">
        <v>16</v>
      </c>
      <c r="L19" s="53" t="s">
        <v>16</v>
      </c>
      <c r="M19" s="53" t="s">
        <v>16</v>
      </c>
      <c r="N19" s="53" t="s">
        <v>16</v>
      </c>
      <c r="O19" s="61" t="s">
        <v>95</v>
      </c>
      <c r="P19" s="116" t="s">
        <v>97</v>
      </c>
      <c r="Q19" s="117"/>
      <c r="R19" s="118"/>
    </row>
    <row r="20" spans="1:20" x14ac:dyDescent="0.25">
      <c r="A20" s="65" t="s">
        <v>98</v>
      </c>
      <c r="B20" s="57" t="s">
        <v>11</v>
      </c>
      <c r="C20" s="66">
        <v>42401</v>
      </c>
      <c r="D20" s="57" t="s">
        <v>62</v>
      </c>
      <c r="E20" s="57" t="s">
        <v>19</v>
      </c>
      <c r="F20" s="57" t="s">
        <v>100</v>
      </c>
      <c r="G20" s="57"/>
      <c r="H20" s="69">
        <v>194.95</v>
      </c>
      <c r="I20" s="57" t="s">
        <v>72</v>
      </c>
      <c r="J20" s="57" t="s">
        <v>72</v>
      </c>
      <c r="K20" s="57" t="s">
        <v>16</v>
      </c>
      <c r="L20" s="57" t="s">
        <v>16</v>
      </c>
      <c r="M20" s="57" t="s">
        <v>16</v>
      </c>
      <c r="N20" s="57" t="s">
        <v>17</v>
      </c>
      <c r="O20" s="65" t="s">
        <v>101</v>
      </c>
      <c r="P20" s="119" t="s">
        <v>99</v>
      </c>
      <c r="Q20" s="120"/>
      <c r="R20" s="121"/>
    </row>
    <row r="21" spans="1:20" x14ac:dyDescent="0.25">
      <c r="A21" s="61" t="s">
        <v>98</v>
      </c>
      <c r="B21" s="53" t="s">
        <v>11</v>
      </c>
      <c r="C21" s="62">
        <v>42401</v>
      </c>
      <c r="D21" s="53" t="s">
        <v>62</v>
      </c>
      <c r="E21" s="53" t="s">
        <v>19</v>
      </c>
      <c r="F21" s="53" t="s">
        <v>100</v>
      </c>
      <c r="G21" s="53"/>
      <c r="H21" s="64">
        <v>195.95</v>
      </c>
      <c r="I21" s="53" t="s">
        <v>72</v>
      </c>
      <c r="J21" s="53" t="s">
        <v>72</v>
      </c>
      <c r="K21" s="53" t="s">
        <v>16</v>
      </c>
      <c r="L21" s="53" t="s">
        <v>16</v>
      </c>
      <c r="M21" s="53" t="s">
        <v>16</v>
      </c>
      <c r="N21" s="53" t="s">
        <v>17</v>
      </c>
      <c r="O21" s="61" t="s">
        <v>101</v>
      </c>
      <c r="P21" s="116" t="s">
        <v>102</v>
      </c>
      <c r="Q21" s="117"/>
      <c r="R21" s="118"/>
    </row>
    <row r="22" spans="1:20" ht="14.25" customHeight="1" x14ac:dyDescent="0.25">
      <c r="A22" s="65" t="s">
        <v>98</v>
      </c>
      <c r="B22" s="57" t="s">
        <v>11</v>
      </c>
      <c r="C22" s="66">
        <v>42401</v>
      </c>
      <c r="D22" s="57" t="s">
        <v>62</v>
      </c>
      <c r="E22" s="57" t="s">
        <v>19</v>
      </c>
      <c r="F22" s="57" t="s">
        <v>100</v>
      </c>
      <c r="G22" s="57"/>
      <c r="H22" s="69">
        <v>195.95</v>
      </c>
      <c r="I22" s="57" t="s">
        <v>72</v>
      </c>
      <c r="J22" s="57" t="s">
        <v>72</v>
      </c>
      <c r="K22" s="57" t="s">
        <v>16</v>
      </c>
      <c r="L22" s="57" t="s">
        <v>16</v>
      </c>
      <c r="M22" s="57" t="s">
        <v>16</v>
      </c>
      <c r="N22" s="57" t="s">
        <v>17</v>
      </c>
      <c r="O22" s="65" t="s">
        <v>101</v>
      </c>
      <c r="P22" s="119" t="s">
        <v>103</v>
      </c>
      <c r="Q22" s="120"/>
      <c r="R22" s="121"/>
    </row>
    <row r="23" spans="1:20" x14ac:dyDescent="0.25">
      <c r="A23" s="61" t="s">
        <v>104</v>
      </c>
      <c r="B23" s="53" t="s">
        <v>11</v>
      </c>
      <c r="C23" s="62">
        <f>C22</f>
        <v>42401</v>
      </c>
      <c r="D23" s="53" t="s">
        <v>62</v>
      </c>
      <c r="E23" s="53" t="s">
        <v>19</v>
      </c>
      <c r="F23" s="53" t="s">
        <v>106</v>
      </c>
      <c r="G23" s="53"/>
      <c r="H23" s="64">
        <v>234.95</v>
      </c>
      <c r="I23" s="53" t="s">
        <v>72</v>
      </c>
      <c r="J23" s="53" t="s">
        <v>72</v>
      </c>
      <c r="K23" s="53" t="s">
        <v>16</v>
      </c>
      <c r="L23" s="53" t="s">
        <v>16</v>
      </c>
      <c r="M23" s="53" t="s">
        <v>16</v>
      </c>
      <c r="N23" s="53" t="s">
        <v>117</v>
      </c>
      <c r="O23" s="61" t="s">
        <v>107</v>
      </c>
      <c r="P23" s="116" t="s">
        <v>105</v>
      </c>
      <c r="Q23" s="117"/>
      <c r="R23" s="118"/>
    </row>
    <row r="24" spans="1:20" x14ac:dyDescent="0.25">
      <c r="A24" s="65" t="s">
        <v>104</v>
      </c>
      <c r="B24" s="57" t="s">
        <v>11</v>
      </c>
      <c r="C24" s="66">
        <f>C23</f>
        <v>42401</v>
      </c>
      <c r="D24" s="57" t="s">
        <v>62</v>
      </c>
      <c r="E24" s="57" t="s">
        <v>19</v>
      </c>
      <c r="F24" s="57" t="s">
        <v>106</v>
      </c>
      <c r="G24" s="57"/>
      <c r="H24" s="69">
        <v>233.95</v>
      </c>
      <c r="I24" s="57" t="s">
        <v>72</v>
      </c>
      <c r="J24" s="57" t="s">
        <v>72</v>
      </c>
      <c r="K24" s="57" t="s">
        <v>16</v>
      </c>
      <c r="L24" s="57" t="s">
        <v>16</v>
      </c>
      <c r="M24" s="57" t="s">
        <v>16</v>
      </c>
      <c r="N24" s="57" t="s">
        <v>117</v>
      </c>
      <c r="O24" s="65"/>
      <c r="P24" s="119" t="s">
        <v>108</v>
      </c>
      <c r="Q24" s="120"/>
      <c r="R24" s="121"/>
    </row>
    <row r="25" spans="1:20" x14ac:dyDescent="0.25">
      <c r="A25" s="61" t="s">
        <v>104</v>
      </c>
      <c r="B25" s="53" t="s">
        <v>11</v>
      </c>
      <c r="C25" s="62">
        <f>C24</f>
        <v>42401</v>
      </c>
      <c r="D25" s="53" t="s">
        <v>62</v>
      </c>
      <c r="E25" s="53" t="s">
        <v>19</v>
      </c>
      <c r="F25" s="53" t="s">
        <v>106</v>
      </c>
      <c r="G25" s="53"/>
      <c r="H25" s="64">
        <v>234.95</v>
      </c>
      <c r="I25" s="53" t="s">
        <v>72</v>
      </c>
      <c r="J25" s="53" t="s">
        <v>72</v>
      </c>
      <c r="K25" s="53" t="s">
        <v>16</v>
      </c>
      <c r="L25" s="53" t="s">
        <v>16</v>
      </c>
      <c r="M25" s="53" t="s">
        <v>16</v>
      </c>
      <c r="N25" s="53" t="s">
        <v>117</v>
      </c>
      <c r="O25" s="61"/>
      <c r="P25" s="116" t="s">
        <v>109</v>
      </c>
      <c r="Q25" s="117"/>
      <c r="R25" s="118"/>
    </row>
    <row r="26" spans="1:20" ht="24" customHeight="1" x14ac:dyDescent="0.25">
      <c r="A26" s="65" t="s">
        <v>98</v>
      </c>
      <c r="B26" s="57" t="s">
        <v>11</v>
      </c>
      <c r="C26" s="66">
        <f>C25</f>
        <v>42401</v>
      </c>
      <c r="D26" s="57" t="s">
        <v>62</v>
      </c>
      <c r="E26" s="57" t="s">
        <v>90</v>
      </c>
      <c r="F26" s="70" t="s">
        <v>111</v>
      </c>
      <c r="G26" s="57"/>
      <c r="H26" s="69">
        <v>196.99</v>
      </c>
      <c r="I26" s="57" t="s">
        <v>72</v>
      </c>
      <c r="J26" s="57" t="s">
        <v>72</v>
      </c>
      <c r="K26" s="57" t="s">
        <v>16</v>
      </c>
      <c r="L26" s="57" t="s">
        <v>16</v>
      </c>
      <c r="M26" s="57" t="s">
        <v>16</v>
      </c>
      <c r="N26" s="57" t="s">
        <v>72</v>
      </c>
      <c r="O26" s="65" t="s">
        <v>112</v>
      </c>
      <c r="P26" s="119" t="s">
        <v>110</v>
      </c>
      <c r="Q26" s="120"/>
      <c r="R26" s="121"/>
    </row>
    <row r="27" spans="1:20" x14ac:dyDescent="0.25">
      <c r="A27" s="61" t="s">
        <v>98</v>
      </c>
      <c r="B27" s="53" t="s">
        <v>11</v>
      </c>
      <c r="C27" s="62">
        <f>C26</f>
        <v>42401</v>
      </c>
      <c r="D27" s="53" t="s">
        <v>62</v>
      </c>
      <c r="E27" s="53" t="s">
        <v>90</v>
      </c>
      <c r="F27" s="71" t="s">
        <v>114</v>
      </c>
      <c r="G27" s="53"/>
      <c r="H27" s="64">
        <v>250.99</v>
      </c>
      <c r="I27" s="53" t="s">
        <v>72</v>
      </c>
      <c r="J27" s="53" t="s">
        <v>72</v>
      </c>
      <c r="K27" s="53" t="s">
        <v>16</v>
      </c>
      <c r="L27" s="53" t="s">
        <v>16</v>
      </c>
      <c r="M27" s="53" t="s">
        <v>16</v>
      </c>
      <c r="N27" s="53" t="s">
        <v>72</v>
      </c>
      <c r="O27" s="61" t="s">
        <v>115</v>
      </c>
      <c r="P27" s="116" t="s">
        <v>113</v>
      </c>
      <c r="Q27" s="117"/>
      <c r="R27" s="118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K28" s="5"/>
      <c r="L28" s="5"/>
      <c r="M28" s="5"/>
      <c r="N28" s="5"/>
      <c r="P28" s="5"/>
      <c r="Q28" s="5"/>
      <c r="R28" s="5"/>
      <c r="S28" s="5"/>
      <c r="T28" s="5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/>
      <c r="K29" s="5"/>
      <c r="L29" s="5"/>
      <c r="M29" s="5"/>
      <c r="N29" s="5"/>
      <c r="P29" s="5"/>
      <c r="Q29" s="5"/>
      <c r="R29" s="5"/>
      <c r="S29" s="5"/>
      <c r="T29" s="5"/>
    </row>
    <row r="30" spans="1:20" x14ac:dyDescent="0.25">
      <c r="A30" s="5"/>
      <c r="B30" s="5"/>
      <c r="C30" s="5"/>
      <c r="D30" s="5"/>
      <c r="E30" s="5"/>
      <c r="F30" s="5"/>
      <c r="G30" s="5"/>
      <c r="H30" s="5"/>
      <c r="I30" s="5"/>
      <c r="K30" s="5"/>
      <c r="L30" s="5"/>
      <c r="M30" s="5"/>
      <c r="N30" s="5"/>
      <c r="P30" s="5"/>
      <c r="Q30" s="5"/>
      <c r="R30" s="5"/>
      <c r="S30" s="5"/>
      <c r="T30" s="5"/>
    </row>
    <row r="31" spans="1:20" x14ac:dyDescent="0.25">
      <c r="A31" s="5"/>
      <c r="B31" s="5"/>
      <c r="C31" s="5"/>
      <c r="D31" s="5"/>
      <c r="E31" s="5"/>
      <c r="F31" s="5"/>
      <c r="G31" s="5"/>
      <c r="H31" s="5"/>
      <c r="I31" s="5"/>
      <c r="K31" s="5"/>
      <c r="L31" s="5"/>
      <c r="M31" s="5"/>
      <c r="N31" s="5"/>
      <c r="P31" s="5"/>
      <c r="Q31" s="5"/>
      <c r="R31" s="5"/>
      <c r="S31" s="5"/>
      <c r="T31" s="5"/>
    </row>
    <row r="32" spans="1:20" x14ac:dyDescent="0.25">
      <c r="A32" s="5"/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P32" s="5"/>
      <c r="Q32" s="5"/>
      <c r="R32" s="5"/>
      <c r="S32" s="5"/>
      <c r="T32" s="5"/>
    </row>
    <row r="33" spans="1:20" x14ac:dyDescent="0.25">
      <c r="A33" s="5"/>
      <c r="B33" s="5"/>
      <c r="C33" s="5"/>
      <c r="D33" s="5"/>
      <c r="E33" s="5"/>
      <c r="F33" s="5"/>
      <c r="G33" s="5"/>
      <c r="H33" s="5"/>
      <c r="I33" s="5"/>
      <c r="K33" s="5"/>
      <c r="L33" s="5"/>
      <c r="M33" s="5"/>
      <c r="N33" s="5"/>
      <c r="P33" s="5"/>
      <c r="Q33" s="5"/>
      <c r="R33" s="5"/>
      <c r="S33" s="5"/>
      <c r="T33" s="5"/>
    </row>
    <row r="34" spans="1:20" x14ac:dyDescent="0.25">
      <c r="A34" s="5"/>
      <c r="B34" s="5"/>
      <c r="C34" s="5"/>
      <c r="D34" s="5"/>
      <c r="E34" s="5"/>
      <c r="F34" s="5"/>
      <c r="G34" s="5"/>
      <c r="H34" s="5"/>
      <c r="I34" s="5"/>
      <c r="K34" s="5"/>
      <c r="L34" s="5"/>
      <c r="M34" s="5"/>
      <c r="N34" s="5"/>
      <c r="P34" s="5"/>
      <c r="Q34" s="5"/>
      <c r="R34" s="5"/>
      <c r="S34" s="5"/>
      <c r="T34" s="5"/>
    </row>
    <row r="35" spans="1:20" x14ac:dyDescent="0.25">
      <c r="A35" s="5"/>
      <c r="B35" s="5"/>
      <c r="C35" s="5"/>
      <c r="D35" s="5"/>
      <c r="E35" s="5"/>
      <c r="F35" s="5"/>
      <c r="G35" s="5"/>
      <c r="H35" s="5"/>
      <c r="I35" s="5"/>
      <c r="K35" s="5"/>
      <c r="L35" s="5"/>
      <c r="M35" s="5"/>
      <c r="N35" s="5"/>
      <c r="P35" s="5"/>
      <c r="Q35" s="5"/>
      <c r="R35" s="5"/>
      <c r="S35" s="5"/>
      <c r="T35" s="5"/>
    </row>
    <row r="36" spans="1:20" x14ac:dyDescent="0.25">
      <c r="A36" s="5"/>
      <c r="B36" s="5"/>
      <c r="C36" s="5"/>
      <c r="D36" s="5"/>
      <c r="E36" s="5"/>
      <c r="F36" s="5"/>
      <c r="G36" s="5"/>
      <c r="H36" s="5"/>
      <c r="I36" s="5"/>
      <c r="K36" s="5"/>
      <c r="L36" s="5"/>
      <c r="M36" s="5"/>
      <c r="N36" s="5"/>
      <c r="P36" s="5"/>
      <c r="Q36" s="5"/>
      <c r="R36" s="5"/>
      <c r="S36" s="5"/>
      <c r="T36" s="5"/>
    </row>
    <row r="37" spans="1:20" x14ac:dyDescent="0.25">
      <c r="A37" s="5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P37" s="5"/>
      <c r="Q37" s="5"/>
      <c r="R37" s="5"/>
      <c r="S37" s="5"/>
      <c r="T37" s="5"/>
    </row>
    <row r="38" spans="1:20" x14ac:dyDescent="0.25">
      <c r="A38" s="5"/>
      <c r="B38" s="5"/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P38" s="5"/>
      <c r="Q38" s="5"/>
      <c r="R38" s="5"/>
      <c r="S38" s="5"/>
      <c r="T38" s="5"/>
    </row>
    <row r="39" spans="1:20" x14ac:dyDescent="0.25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  <c r="M39" s="5"/>
      <c r="N39" s="5"/>
      <c r="P39" s="5"/>
      <c r="Q39" s="5"/>
      <c r="R39" s="5"/>
      <c r="S39" s="5"/>
      <c r="T39" s="5"/>
    </row>
    <row r="40" spans="1:20" x14ac:dyDescent="0.25">
      <c r="A40" s="5"/>
      <c r="B40" s="5"/>
      <c r="C40" s="5"/>
      <c r="D40" s="5"/>
      <c r="E40" s="5"/>
      <c r="F40" s="5"/>
      <c r="G40" s="5"/>
      <c r="H40" s="5"/>
      <c r="I40" s="5"/>
      <c r="K40" s="5"/>
      <c r="L40" s="5"/>
      <c r="M40" s="5"/>
      <c r="N40" s="5"/>
      <c r="P40" s="5"/>
      <c r="Q40" s="5"/>
      <c r="R40" s="5"/>
      <c r="S40" s="5"/>
      <c r="T40" s="5"/>
    </row>
    <row r="41" spans="1:20" x14ac:dyDescent="0.25">
      <c r="A41" s="5"/>
      <c r="B41" s="5"/>
      <c r="C41" s="5"/>
      <c r="D41" s="5"/>
      <c r="E41" s="5"/>
      <c r="F41" s="5"/>
      <c r="G41" s="5"/>
      <c r="H41" s="5"/>
      <c r="I41" s="5"/>
      <c r="K41" s="5"/>
      <c r="L41" s="5"/>
      <c r="M41" s="5"/>
      <c r="N41" s="5"/>
      <c r="P41" s="5"/>
      <c r="Q41" s="5"/>
      <c r="R41" s="5"/>
      <c r="S41" s="5"/>
      <c r="T41" s="5"/>
    </row>
    <row r="42" spans="1:20" x14ac:dyDescent="0.25">
      <c r="A42" s="5"/>
      <c r="B42" s="5"/>
      <c r="C42" s="5"/>
      <c r="D42" s="5"/>
      <c r="E42" s="5"/>
      <c r="F42" s="5"/>
      <c r="G42" s="5"/>
      <c r="H42" s="5"/>
      <c r="I42" s="5"/>
      <c r="K42" s="5"/>
      <c r="L42" s="5"/>
      <c r="M42" s="5"/>
      <c r="N42" s="5"/>
      <c r="P42" s="5"/>
      <c r="Q42" s="5"/>
      <c r="R42" s="5"/>
      <c r="S42" s="5"/>
      <c r="T42" s="5"/>
    </row>
    <row r="43" spans="1:20" x14ac:dyDescent="0.25">
      <c r="A43" s="5"/>
      <c r="B43" s="5"/>
      <c r="C43" s="5"/>
      <c r="D43" s="5"/>
      <c r="E43" s="5"/>
      <c r="F43" s="5"/>
      <c r="G43" s="5"/>
      <c r="H43" s="5"/>
      <c r="I43" s="5"/>
      <c r="K43" s="5"/>
      <c r="L43" s="5"/>
      <c r="M43" s="5"/>
      <c r="N43" s="5"/>
      <c r="P43" s="5"/>
      <c r="Q43" s="5"/>
      <c r="R43" s="5"/>
      <c r="S43" s="5"/>
      <c r="T43" s="5"/>
    </row>
    <row r="44" spans="1:20" x14ac:dyDescent="0.25">
      <c r="A44" s="5"/>
      <c r="B44" s="5"/>
      <c r="C44" s="5"/>
      <c r="D44" s="5"/>
      <c r="E44" s="5"/>
      <c r="F44" s="5"/>
      <c r="G44" s="5"/>
      <c r="H44" s="5"/>
      <c r="I44" s="5"/>
      <c r="K44" s="5"/>
      <c r="L44" s="5"/>
      <c r="M44" s="5"/>
      <c r="N44" s="5"/>
      <c r="P44" s="5"/>
      <c r="Q44" s="5"/>
      <c r="R44" s="5"/>
      <c r="S44" s="5"/>
      <c r="T44" s="5"/>
    </row>
    <row r="45" spans="1:20" x14ac:dyDescent="0.25">
      <c r="A45" s="5"/>
      <c r="B45" s="5"/>
      <c r="C45" s="5"/>
      <c r="D45" s="5"/>
      <c r="E45" s="5"/>
      <c r="F45" s="5"/>
      <c r="G45" s="5"/>
      <c r="H45" s="5"/>
      <c r="I45" s="5"/>
      <c r="K45" s="5"/>
      <c r="L45" s="5"/>
      <c r="M45" s="5"/>
      <c r="N45" s="5"/>
      <c r="P45" s="5"/>
      <c r="Q45" s="5"/>
      <c r="R45" s="5"/>
      <c r="S45" s="5"/>
      <c r="T45" s="5"/>
    </row>
    <row r="46" spans="1:20" x14ac:dyDescent="0.25">
      <c r="A46" s="5"/>
      <c r="B46" s="5"/>
      <c r="C46" s="5"/>
      <c r="D46" s="5"/>
      <c r="E46" s="5"/>
      <c r="F46" s="5"/>
      <c r="G46" s="5"/>
      <c r="H46" s="5"/>
      <c r="I46" s="5"/>
      <c r="K46" s="5"/>
      <c r="L46" s="5"/>
      <c r="M46" s="5"/>
      <c r="N46" s="5"/>
      <c r="P46" s="5"/>
      <c r="Q46" s="5"/>
      <c r="R46" s="5"/>
      <c r="S46" s="5"/>
      <c r="T46" s="5"/>
    </row>
    <row r="47" spans="1:20" x14ac:dyDescent="0.25">
      <c r="A47" s="5"/>
      <c r="B47" s="5"/>
      <c r="C47" s="5"/>
      <c r="D47" s="5"/>
      <c r="E47" s="5"/>
      <c r="F47" s="5"/>
      <c r="G47" s="5"/>
      <c r="H47" s="5"/>
      <c r="I47" s="5"/>
      <c r="K47" s="5"/>
      <c r="L47" s="5"/>
      <c r="M47" s="5"/>
      <c r="N47" s="5"/>
      <c r="P47" s="5"/>
      <c r="Q47" s="5"/>
      <c r="R47" s="5"/>
      <c r="S47" s="5"/>
      <c r="T47" s="5"/>
    </row>
    <row r="48" spans="1:20" x14ac:dyDescent="0.25">
      <c r="A48" s="5"/>
      <c r="B48" s="5"/>
      <c r="C48" s="5"/>
      <c r="D48" s="5"/>
      <c r="E48" s="5"/>
      <c r="F48" s="5"/>
      <c r="G48" s="5"/>
      <c r="H48" s="5"/>
      <c r="I48" s="5"/>
      <c r="K48" s="5"/>
      <c r="L48" s="5"/>
      <c r="M48" s="5"/>
      <c r="N48" s="5"/>
      <c r="P48" s="5"/>
      <c r="Q48" s="5"/>
      <c r="R48" s="5"/>
      <c r="S48" s="5"/>
      <c r="T48" s="5"/>
    </row>
    <row r="49" spans="1:20" x14ac:dyDescent="0.25">
      <c r="A49" s="5"/>
      <c r="B49" s="5"/>
      <c r="C49" s="5"/>
      <c r="D49" s="5"/>
      <c r="E49" s="5"/>
      <c r="F49" s="5"/>
      <c r="G49" s="5"/>
      <c r="H49" s="5"/>
      <c r="I49" s="5"/>
      <c r="K49" s="5"/>
      <c r="L49" s="5"/>
      <c r="M49" s="5"/>
      <c r="N49" s="5"/>
      <c r="P49" s="5"/>
      <c r="Q49" s="5"/>
      <c r="R49" s="5"/>
      <c r="S49" s="5"/>
      <c r="T49" s="5"/>
    </row>
    <row r="50" spans="1:20" x14ac:dyDescent="0.25">
      <c r="A50" s="5"/>
      <c r="B50" s="5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P50" s="5"/>
      <c r="Q50" s="5"/>
      <c r="R50" s="5"/>
      <c r="S50" s="5"/>
      <c r="T50" s="5"/>
    </row>
    <row r="51" spans="1:20" x14ac:dyDescent="0.25">
      <c r="A51" s="5"/>
      <c r="B51" s="5"/>
      <c r="C51" s="5"/>
      <c r="D51" s="5"/>
      <c r="E51" s="5"/>
      <c r="F51" s="5"/>
      <c r="G51" s="5"/>
      <c r="H51" s="5"/>
      <c r="I51" s="5"/>
      <c r="K51" s="5"/>
      <c r="L51" s="5"/>
      <c r="M51" s="5"/>
      <c r="N51" s="5"/>
      <c r="P51" s="5"/>
      <c r="Q51" s="5"/>
      <c r="R51" s="5"/>
      <c r="S51" s="5"/>
      <c r="T51" s="5"/>
    </row>
    <row r="52" spans="1:20" x14ac:dyDescent="0.25">
      <c r="A52" s="5"/>
      <c r="B52" s="5"/>
      <c r="C52" s="5"/>
      <c r="D52" s="5"/>
      <c r="E52" s="5"/>
      <c r="F52" s="5"/>
      <c r="G52" s="5"/>
      <c r="H52" s="5"/>
      <c r="I52" s="5"/>
      <c r="K52" s="5"/>
      <c r="L52" s="5"/>
      <c r="M52" s="5"/>
      <c r="N52" s="5"/>
      <c r="P52" s="5"/>
      <c r="Q52" s="5"/>
      <c r="R52" s="5"/>
      <c r="S52" s="5"/>
      <c r="T52" s="5"/>
    </row>
    <row r="53" spans="1:20" x14ac:dyDescent="0.25">
      <c r="A53" s="5"/>
      <c r="B53" s="5"/>
      <c r="C53" s="5"/>
      <c r="D53" s="5"/>
      <c r="E53" s="5"/>
      <c r="F53" s="5"/>
      <c r="G53" s="5"/>
      <c r="H53" s="5"/>
      <c r="I53" s="5"/>
      <c r="K53" s="5"/>
      <c r="L53" s="5"/>
      <c r="M53" s="5"/>
      <c r="N53" s="5"/>
      <c r="P53" s="5"/>
      <c r="Q53" s="5"/>
      <c r="R53" s="5"/>
      <c r="S53" s="5"/>
      <c r="T53" s="5"/>
    </row>
    <row r="54" spans="1:20" x14ac:dyDescent="0.25">
      <c r="A54" s="5"/>
      <c r="B54" s="5"/>
      <c r="C54" s="5"/>
      <c r="D54" s="5"/>
      <c r="E54" s="5"/>
      <c r="F54" s="5"/>
      <c r="G54" s="5"/>
      <c r="H54" s="5"/>
      <c r="I54" s="5"/>
      <c r="K54" s="5"/>
      <c r="L54" s="5"/>
      <c r="M54" s="5"/>
      <c r="N54" s="5"/>
      <c r="P54" s="5"/>
      <c r="Q54" s="5"/>
      <c r="R54" s="5"/>
      <c r="S54" s="5"/>
      <c r="T54" s="5"/>
    </row>
    <row r="55" spans="1:20" x14ac:dyDescent="0.25">
      <c r="A55" s="5"/>
      <c r="B55" s="5"/>
      <c r="C55" s="5"/>
      <c r="D55" s="5"/>
      <c r="E55" s="5"/>
      <c r="F55" s="5"/>
      <c r="G55" s="5"/>
      <c r="H55" s="5"/>
      <c r="I55" s="5"/>
      <c r="K55" s="5"/>
      <c r="L55" s="5"/>
      <c r="M55" s="5"/>
      <c r="N55" s="5"/>
      <c r="P55" s="5"/>
      <c r="Q55" s="5"/>
      <c r="R55" s="5"/>
      <c r="S55" s="5"/>
      <c r="T55" s="5"/>
    </row>
    <row r="56" spans="1:20" x14ac:dyDescent="0.25">
      <c r="A56" s="5"/>
      <c r="B56" s="5"/>
      <c r="C56" s="5"/>
      <c r="D56" s="5"/>
      <c r="E56" s="5"/>
      <c r="F56" s="5"/>
      <c r="G56" s="5"/>
      <c r="H56" s="5"/>
      <c r="I56" s="5"/>
      <c r="K56" s="5"/>
      <c r="L56" s="5"/>
      <c r="M56" s="5"/>
      <c r="N56" s="5"/>
      <c r="P56" s="5"/>
      <c r="Q56" s="5"/>
      <c r="R56" s="5"/>
      <c r="S56" s="5"/>
      <c r="T56" s="5"/>
    </row>
    <row r="57" spans="1:20" x14ac:dyDescent="0.25">
      <c r="A57" s="5"/>
      <c r="B57" s="5"/>
      <c r="C57" s="5"/>
      <c r="D57" s="5"/>
      <c r="E57" s="5"/>
      <c r="F57" s="5"/>
      <c r="G57" s="5"/>
      <c r="H57" s="5"/>
      <c r="I57" s="5"/>
      <c r="K57" s="5"/>
      <c r="L57" s="5"/>
      <c r="M57" s="5"/>
      <c r="N57" s="5"/>
      <c r="P57" s="5"/>
      <c r="Q57" s="5"/>
      <c r="R57" s="5"/>
      <c r="S57" s="5"/>
      <c r="T57" s="5"/>
    </row>
    <row r="58" spans="1:20" x14ac:dyDescent="0.25">
      <c r="A58" s="5"/>
      <c r="B58" s="5"/>
      <c r="C58" s="5"/>
      <c r="D58" s="5"/>
      <c r="E58" s="5"/>
      <c r="F58" s="5"/>
      <c r="G58" s="5"/>
      <c r="H58" s="5"/>
      <c r="I58" s="5"/>
      <c r="K58" s="5"/>
      <c r="L58" s="5"/>
      <c r="M58" s="5"/>
      <c r="N58" s="5"/>
      <c r="P58" s="5"/>
      <c r="Q58" s="5"/>
      <c r="R58" s="5"/>
      <c r="S58" s="5"/>
      <c r="T58" s="5"/>
    </row>
    <row r="59" spans="1:20" x14ac:dyDescent="0.25">
      <c r="A59" s="5"/>
      <c r="B59" s="5"/>
      <c r="C59" s="5"/>
      <c r="D59" s="5"/>
      <c r="E59" s="5"/>
      <c r="F59" s="5"/>
      <c r="G59" s="5"/>
      <c r="H59" s="5"/>
      <c r="I59" s="5"/>
      <c r="K59" s="5"/>
      <c r="L59" s="5"/>
      <c r="M59" s="5"/>
      <c r="N59" s="5"/>
      <c r="P59" s="5"/>
      <c r="Q59" s="5"/>
      <c r="R59" s="5"/>
      <c r="S59" s="5"/>
      <c r="T59" s="5"/>
    </row>
    <row r="60" spans="1:20" x14ac:dyDescent="0.25">
      <c r="A60" s="5"/>
      <c r="B60" s="5"/>
      <c r="C60" s="5"/>
      <c r="D60" s="5"/>
      <c r="E60" s="5"/>
      <c r="F60" s="5"/>
      <c r="G60" s="5"/>
      <c r="H60" s="5"/>
      <c r="I60" s="5"/>
      <c r="K60" s="5"/>
      <c r="L60" s="5"/>
      <c r="M60" s="5"/>
      <c r="N60" s="5"/>
      <c r="P60" s="5"/>
      <c r="Q60" s="5"/>
      <c r="R60" s="5"/>
      <c r="S60" s="5"/>
      <c r="T60" s="5"/>
    </row>
    <row r="61" spans="1:20" x14ac:dyDescent="0.25">
      <c r="A61" s="5"/>
      <c r="B61" s="5"/>
      <c r="C61" s="5"/>
      <c r="D61" s="5"/>
      <c r="E61" s="5"/>
      <c r="F61" s="5"/>
      <c r="G61" s="5"/>
      <c r="H61" s="5"/>
      <c r="I61" s="5"/>
      <c r="K61" s="5"/>
      <c r="L61" s="5"/>
      <c r="M61" s="5"/>
      <c r="N61" s="5"/>
      <c r="P61" s="5"/>
      <c r="Q61" s="5"/>
      <c r="R61" s="5"/>
      <c r="S61" s="5"/>
      <c r="T61" s="5"/>
    </row>
    <row r="62" spans="1:20" x14ac:dyDescent="0.2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N62" s="5"/>
      <c r="P62" s="5"/>
      <c r="Q62" s="5"/>
      <c r="R62" s="5"/>
      <c r="S62" s="5"/>
      <c r="T62" s="5"/>
    </row>
    <row r="63" spans="1:20" x14ac:dyDescent="0.25">
      <c r="A63" s="5"/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  <c r="N63" s="5"/>
      <c r="P63" s="5"/>
      <c r="Q63" s="5"/>
      <c r="R63" s="5"/>
      <c r="S63" s="5"/>
      <c r="T63" s="5"/>
    </row>
    <row r="64" spans="1:20" x14ac:dyDescent="0.25">
      <c r="A64" s="5"/>
      <c r="B64" s="5"/>
      <c r="C64" s="5"/>
      <c r="D64" s="5"/>
      <c r="E64" s="5"/>
      <c r="F64" s="5"/>
      <c r="G64" s="5"/>
      <c r="H64" s="5"/>
      <c r="I64" s="5"/>
      <c r="K64" s="5"/>
      <c r="L64" s="5"/>
      <c r="M64" s="5"/>
      <c r="N64" s="5"/>
      <c r="P64" s="5"/>
      <c r="Q64" s="5"/>
      <c r="R64" s="5"/>
      <c r="S64" s="5"/>
      <c r="T64" s="5"/>
    </row>
    <row r="65" spans="1:20" x14ac:dyDescent="0.25">
      <c r="A65" s="5"/>
      <c r="B65" s="5"/>
      <c r="C65" s="5"/>
      <c r="D65" s="5"/>
      <c r="E65" s="5"/>
      <c r="F65" s="5"/>
      <c r="G65" s="5"/>
      <c r="H65" s="5"/>
      <c r="I65" s="5"/>
      <c r="K65" s="5"/>
      <c r="L65" s="5"/>
      <c r="M65" s="5"/>
      <c r="N65" s="5"/>
      <c r="P65" s="5"/>
      <c r="Q65" s="5"/>
      <c r="R65" s="5"/>
      <c r="S65" s="5"/>
      <c r="T65" s="5"/>
    </row>
    <row r="66" spans="1:20" x14ac:dyDescent="0.25">
      <c r="A66" s="5"/>
      <c r="B66" s="5"/>
      <c r="C66" s="5"/>
      <c r="D66" s="5"/>
      <c r="E66" s="5"/>
      <c r="F66" s="5"/>
      <c r="G66" s="5"/>
      <c r="H66" s="5"/>
      <c r="I66" s="5"/>
      <c r="K66" s="5"/>
      <c r="L66" s="5"/>
      <c r="M66" s="5"/>
      <c r="N66" s="5"/>
      <c r="P66" s="5"/>
      <c r="Q66" s="5"/>
      <c r="R66" s="5"/>
      <c r="S66" s="5"/>
      <c r="T66" s="5"/>
    </row>
    <row r="67" spans="1:20" x14ac:dyDescent="0.25">
      <c r="A67" s="5"/>
      <c r="B67" s="5"/>
      <c r="C67" s="5"/>
      <c r="D67" s="5"/>
      <c r="E67" s="5"/>
      <c r="F67" s="5"/>
      <c r="G67" s="5"/>
      <c r="H67" s="5"/>
      <c r="I67" s="5"/>
      <c r="K67" s="5"/>
      <c r="L67" s="5"/>
      <c r="M67" s="5"/>
      <c r="N67" s="5"/>
      <c r="P67" s="5"/>
      <c r="Q67" s="5"/>
      <c r="R67" s="5"/>
      <c r="S67" s="5"/>
      <c r="T67" s="5"/>
    </row>
    <row r="68" spans="1:20" x14ac:dyDescent="0.25">
      <c r="A68" s="5"/>
      <c r="B68" s="5"/>
      <c r="C68" s="5"/>
      <c r="D68" s="5"/>
      <c r="E68" s="5"/>
      <c r="F68" s="5"/>
      <c r="G68" s="5"/>
      <c r="H68" s="5"/>
      <c r="I68" s="5"/>
      <c r="K68" s="5"/>
      <c r="L68" s="5"/>
      <c r="M68" s="5"/>
      <c r="N68" s="5"/>
      <c r="P68" s="5"/>
      <c r="Q68" s="5"/>
      <c r="R68" s="5"/>
      <c r="S68" s="5"/>
      <c r="T68" s="5"/>
    </row>
    <row r="69" spans="1:20" x14ac:dyDescent="0.25">
      <c r="A69" s="5"/>
      <c r="B69" s="5"/>
      <c r="C69" s="5"/>
      <c r="D69" s="5"/>
      <c r="E69" s="5"/>
      <c r="F69" s="5"/>
      <c r="G69" s="5"/>
      <c r="H69" s="5"/>
      <c r="I69" s="5"/>
      <c r="K69" s="5"/>
      <c r="L69" s="5"/>
      <c r="M69" s="5"/>
      <c r="N69" s="5"/>
      <c r="P69" s="5"/>
      <c r="Q69" s="5"/>
      <c r="R69" s="5"/>
      <c r="S69" s="5"/>
      <c r="T69" s="5"/>
    </row>
  </sheetData>
  <mergeCells count="17"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3:R23"/>
    <mergeCell ref="P24:R24"/>
    <mergeCell ref="P25:R25"/>
    <mergeCell ref="P26:R26"/>
    <mergeCell ref="P27:R27"/>
  </mergeCells>
  <hyperlinks>
    <hyperlink ref="P26" r:id="rId1"/>
    <hyperlink ref="O12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4"/>
  <sheetViews>
    <sheetView zoomScale="70" zoomScaleNormal="70" workbookViewId="0">
      <selection activeCell="P43" sqref="P43"/>
    </sheetView>
  </sheetViews>
  <sheetFormatPr defaultRowHeight="15" x14ac:dyDescent="0.25"/>
  <cols>
    <col min="1" max="1" width="31.140625" customWidth="1"/>
    <col min="3" max="3" width="16.7109375" customWidth="1"/>
    <col min="4" max="4" width="11.5703125" bestFit="1" customWidth="1"/>
    <col min="5" max="5" width="15.7109375" bestFit="1" customWidth="1"/>
    <col min="6" max="6" width="19.5703125" customWidth="1"/>
    <col min="7" max="7" width="22.140625" bestFit="1" customWidth="1"/>
    <col min="8" max="8" width="11.28515625" bestFit="1" customWidth="1"/>
    <col min="9" max="9" width="11.7109375" bestFit="1" customWidth="1"/>
    <col min="10" max="10" width="13.5703125" customWidth="1"/>
    <col min="11" max="11" width="16" style="5" customWidth="1"/>
    <col min="12" max="12" width="16.28515625" customWidth="1"/>
    <col min="15" max="15" width="98.28515625" customWidth="1"/>
    <col min="16" max="16" width="93.42578125" style="5" customWidth="1"/>
  </cols>
  <sheetData>
    <row r="1" spans="1:16" x14ac:dyDescent="0.25">
      <c r="A1" s="1"/>
      <c r="H1" s="5"/>
      <c r="I1" s="5"/>
      <c r="J1" s="5"/>
      <c r="L1" s="5"/>
      <c r="M1" s="5"/>
    </row>
    <row r="2" spans="1:16" s="5" customFormat="1" x14ac:dyDescent="0.25">
      <c r="A2" s="1"/>
    </row>
    <row r="3" spans="1:16" s="5" customFormat="1" x14ac:dyDescent="0.25">
      <c r="A3" s="1"/>
    </row>
    <row r="4" spans="1:16" s="5" customFormat="1" x14ac:dyDescent="0.25">
      <c r="A4" s="1"/>
    </row>
    <row r="5" spans="1:16" s="5" customFormat="1" x14ac:dyDescent="0.25">
      <c r="A5" s="1"/>
    </row>
    <row r="6" spans="1:16" s="5" customFormat="1" x14ac:dyDescent="0.25">
      <c r="A6" s="1"/>
    </row>
    <row r="7" spans="1:16" ht="14.25" customHeight="1" x14ac:dyDescent="0.25">
      <c r="A7" s="87" t="s">
        <v>133</v>
      </c>
      <c r="H7" s="5"/>
      <c r="I7" s="5"/>
      <c r="J7" s="5"/>
      <c r="L7" s="5"/>
      <c r="M7" s="5"/>
    </row>
    <row r="8" spans="1:16" x14ac:dyDescent="0.25">
      <c r="C8" s="1"/>
      <c r="D8" s="1"/>
      <c r="E8" s="1"/>
      <c r="H8" s="3"/>
      <c r="I8" s="2"/>
      <c r="J8" s="2"/>
      <c r="K8" s="2"/>
    </row>
    <row r="9" spans="1:16" ht="30" customHeight="1" x14ac:dyDescent="0.25">
      <c r="A9" s="73" t="s">
        <v>5</v>
      </c>
      <c r="B9" s="45" t="s">
        <v>14</v>
      </c>
      <c r="C9" s="45" t="s">
        <v>3</v>
      </c>
      <c r="D9" s="45" t="s">
        <v>4</v>
      </c>
      <c r="E9" s="45" t="s">
        <v>13</v>
      </c>
      <c r="F9" s="45" t="s">
        <v>6</v>
      </c>
      <c r="G9" s="46" t="s">
        <v>7</v>
      </c>
      <c r="H9" s="74" t="s">
        <v>8</v>
      </c>
      <c r="I9" s="46" t="s">
        <v>9</v>
      </c>
      <c r="J9" s="46" t="s">
        <v>118</v>
      </c>
      <c r="K9" s="46" t="s">
        <v>10</v>
      </c>
      <c r="L9" s="45" t="s">
        <v>55</v>
      </c>
      <c r="M9" s="46" t="s">
        <v>56</v>
      </c>
      <c r="N9" s="46" t="s">
        <v>57</v>
      </c>
      <c r="O9" s="90" t="s">
        <v>0</v>
      </c>
      <c r="P9" s="44" t="s">
        <v>2</v>
      </c>
    </row>
    <row r="10" spans="1:16" x14ac:dyDescent="0.25">
      <c r="A10" s="49" t="s">
        <v>27</v>
      </c>
      <c r="B10" s="50" t="s">
        <v>11</v>
      </c>
      <c r="C10" s="75">
        <v>42304</v>
      </c>
      <c r="D10" s="50" t="s">
        <v>62</v>
      </c>
      <c r="E10" s="50" t="s">
        <v>21</v>
      </c>
      <c r="F10" s="50" t="s">
        <v>40</v>
      </c>
      <c r="G10" s="76">
        <v>59.98</v>
      </c>
      <c r="H10" s="50" t="s">
        <v>71</v>
      </c>
      <c r="I10" s="50" t="s">
        <v>71</v>
      </c>
      <c r="J10" s="50" t="s">
        <v>71</v>
      </c>
      <c r="K10" s="50" t="s">
        <v>71</v>
      </c>
      <c r="L10" s="50" t="s">
        <v>17</v>
      </c>
      <c r="M10" s="50" t="s">
        <v>16</v>
      </c>
      <c r="N10" s="50" t="s">
        <v>16</v>
      </c>
      <c r="O10" s="49"/>
      <c r="P10" s="91" t="s">
        <v>23</v>
      </c>
    </row>
    <row r="11" spans="1:16" x14ac:dyDescent="0.25">
      <c r="A11" s="61" t="s">
        <v>27</v>
      </c>
      <c r="B11" s="53" t="s">
        <v>11</v>
      </c>
      <c r="C11" s="63">
        <v>42304</v>
      </c>
      <c r="D11" s="53" t="s">
        <v>62</v>
      </c>
      <c r="E11" s="53" t="s">
        <v>21</v>
      </c>
      <c r="F11" s="53" t="s">
        <v>41</v>
      </c>
      <c r="G11" s="77">
        <v>24.98</v>
      </c>
      <c r="H11" s="54" t="s">
        <v>71</v>
      </c>
      <c r="I11" s="54" t="s">
        <v>71</v>
      </c>
      <c r="J11" s="54" t="s">
        <v>71</v>
      </c>
      <c r="K11" s="54" t="s">
        <v>71</v>
      </c>
      <c r="L11" s="53" t="s">
        <v>17</v>
      </c>
      <c r="M11" s="53" t="s">
        <v>16</v>
      </c>
      <c r="N11" s="53" t="s">
        <v>16</v>
      </c>
      <c r="O11" s="61"/>
      <c r="P11" s="93" t="s">
        <v>23</v>
      </c>
    </row>
    <row r="12" spans="1:16" x14ac:dyDescent="0.25">
      <c r="A12" s="65" t="s">
        <v>27</v>
      </c>
      <c r="B12" s="57" t="s">
        <v>11</v>
      </c>
      <c r="C12" s="78">
        <v>42304</v>
      </c>
      <c r="D12" s="57" t="s">
        <v>62</v>
      </c>
      <c r="E12" s="57" t="s">
        <v>28</v>
      </c>
      <c r="F12" s="57" t="s">
        <v>42</v>
      </c>
      <c r="G12" s="79">
        <v>129</v>
      </c>
      <c r="H12" s="50" t="s">
        <v>71</v>
      </c>
      <c r="I12" s="50" t="s">
        <v>71</v>
      </c>
      <c r="J12" s="50" t="s">
        <v>71</v>
      </c>
      <c r="K12" s="50" t="s">
        <v>71</v>
      </c>
      <c r="L12" s="57" t="s">
        <v>16</v>
      </c>
      <c r="M12" s="57" t="s">
        <v>16</v>
      </c>
      <c r="N12" s="57" t="s">
        <v>16</v>
      </c>
      <c r="O12" s="65"/>
      <c r="P12" s="92" t="s">
        <v>23</v>
      </c>
    </row>
    <row r="13" spans="1:16" x14ac:dyDescent="0.25">
      <c r="A13" s="61" t="s">
        <v>27</v>
      </c>
      <c r="B13" s="53" t="s">
        <v>11</v>
      </c>
      <c r="C13" s="63">
        <v>42304</v>
      </c>
      <c r="D13" s="53" t="s">
        <v>62</v>
      </c>
      <c r="E13" s="53" t="s">
        <v>21</v>
      </c>
      <c r="F13" s="53" t="s">
        <v>43</v>
      </c>
      <c r="G13" s="77">
        <v>99.98</v>
      </c>
      <c r="H13" s="54" t="s">
        <v>71</v>
      </c>
      <c r="I13" s="54" t="s">
        <v>71</v>
      </c>
      <c r="J13" s="54" t="s">
        <v>71</v>
      </c>
      <c r="K13" s="54" t="s">
        <v>71</v>
      </c>
      <c r="L13" s="53" t="s">
        <v>16</v>
      </c>
      <c r="M13" s="53" t="s">
        <v>16</v>
      </c>
      <c r="N13" s="53" t="s">
        <v>16</v>
      </c>
      <c r="O13" s="61"/>
      <c r="P13" s="93" t="s">
        <v>23</v>
      </c>
    </row>
    <row r="14" spans="1:16" x14ac:dyDescent="0.25">
      <c r="A14" s="65" t="s">
        <v>29</v>
      </c>
      <c r="B14" s="57" t="s">
        <v>11</v>
      </c>
      <c r="C14" s="78">
        <v>42304</v>
      </c>
      <c r="D14" s="57" t="s">
        <v>62</v>
      </c>
      <c r="E14" s="57" t="s">
        <v>21</v>
      </c>
      <c r="F14" s="57" t="s">
        <v>44</v>
      </c>
      <c r="G14" s="79">
        <v>26.98</v>
      </c>
      <c r="H14" s="50" t="s">
        <v>71</v>
      </c>
      <c r="I14" s="50" t="s">
        <v>71</v>
      </c>
      <c r="J14" s="50" t="s">
        <v>71</v>
      </c>
      <c r="K14" s="50" t="s">
        <v>71</v>
      </c>
      <c r="L14" s="57" t="s">
        <v>17</v>
      </c>
      <c r="M14" s="57" t="s">
        <v>16</v>
      </c>
      <c r="N14" s="57" t="s">
        <v>17</v>
      </c>
      <c r="O14" s="65"/>
      <c r="P14" s="92" t="s">
        <v>23</v>
      </c>
    </row>
    <row r="15" spans="1:16" x14ac:dyDescent="0.25">
      <c r="A15" s="61" t="s">
        <v>29</v>
      </c>
      <c r="B15" s="53" t="s">
        <v>11</v>
      </c>
      <c r="C15" s="63">
        <v>42304</v>
      </c>
      <c r="D15" s="53" t="s">
        <v>62</v>
      </c>
      <c r="E15" s="53" t="s">
        <v>21</v>
      </c>
      <c r="F15" s="53" t="s">
        <v>45</v>
      </c>
      <c r="G15" s="77">
        <v>39.880000000000003</v>
      </c>
      <c r="H15" s="54" t="s">
        <v>71</v>
      </c>
      <c r="I15" s="54" t="s">
        <v>71</v>
      </c>
      <c r="J15" s="54" t="s">
        <v>71</v>
      </c>
      <c r="K15" s="54" t="s">
        <v>71</v>
      </c>
      <c r="L15" s="53" t="s">
        <v>17</v>
      </c>
      <c r="M15" s="53" t="s">
        <v>16</v>
      </c>
      <c r="N15" s="53" t="s">
        <v>16</v>
      </c>
      <c r="O15" s="61"/>
      <c r="P15" s="93" t="s">
        <v>23</v>
      </c>
    </row>
    <row r="16" spans="1:16" x14ac:dyDescent="0.25">
      <c r="A16" s="65" t="s">
        <v>27</v>
      </c>
      <c r="B16" s="57" t="s">
        <v>11</v>
      </c>
      <c r="C16" s="78">
        <v>42304</v>
      </c>
      <c r="D16" s="57" t="s">
        <v>62</v>
      </c>
      <c r="E16" s="57" t="s">
        <v>21</v>
      </c>
      <c r="F16" s="57" t="s">
        <v>46</v>
      </c>
      <c r="G16" s="79">
        <v>21.87</v>
      </c>
      <c r="H16" s="50" t="s">
        <v>71</v>
      </c>
      <c r="I16" s="50" t="s">
        <v>71</v>
      </c>
      <c r="J16" s="50" t="s">
        <v>71</v>
      </c>
      <c r="K16" s="50" t="s">
        <v>71</v>
      </c>
      <c r="L16" s="57" t="s">
        <v>17</v>
      </c>
      <c r="M16" s="57" t="s">
        <v>16</v>
      </c>
      <c r="N16" s="57" t="s">
        <v>16</v>
      </c>
      <c r="O16" s="65"/>
      <c r="P16" s="92" t="s">
        <v>23</v>
      </c>
    </row>
    <row r="17" spans="1:16" x14ac:dyDescent="0.25">
      <c r="A17" s="61" t="s">
        <v>27</v>
      </c>
      <c r="B17" s="53" t="s">
        <v>11</v>
      </c>
      <c r="C17" s="63">
        <v>42304</v>
      </c>
      <c r="D17" s="53" t="s">
        <v>62</v>
      </c>
      <c r="E17" s="53" t="s">
        <v>21</v>
      </c>
      <c r="F17" s="53" t="s">
        <v>47</v>
      </c>
      <c r="G17" s="77">
        <v>79.97</v>
      </c>
      <c r="H17" s="54" t="s">
        <v>71</v>
      </c>
      <c r="I17" s="54" t="s">
        <v>71</v>
      </c>
      <c r="J17" s="54" t="s">
        <v>71</v>
      </c>
      <c r="K17" s="54" t="s">
        <v>71</v>
      </c>
      <c r="L17" s="53" t="s">
        <v>17</v>
      </c>
      <c r="M17" s="53" t="s">
        <v>16</v>
      </c>
      <c r="N17" s="53" t="s">
        <v>16</v>
      </c>
      <c r="O17" s="61"/>
      <c r="P17" s="93" t="s">
        <v>23</v>
      </c>
    </row>
    <row r="18" spans="1:16" x14ac:dyDescent="0.25">
      <c r="A18" s="65" t="s">
        <v>27</v>
      </c>
      <c r="B18" s="57" t="s">
        <v>11</v>
      </c>
      <c r="C18" s="78">
        <v>42304</v>
      </c>
      <c r="D18" s="57" t="s">
        <v>62</v>
      </c>
      <c r="E18" s="57" t="s">
        <v>21</v>
      </c>
      <c r="F18" s="57" t="s">
        <v>48</v>
      </c>
      <c r="G18" s="79">
        <v>129</v>
      </c>
      <c r="H18" s="50" t="s">
        <v>71</v>
      </c>
      <c r="I18" s="50" t="s">
        <v>71</v>
      </c>
      <c r="J18" s="50" t="s">
        <v>71</v>
      </c>
      <c r="K18" s="50" t="s">
        <v>71</v>
      </c>
      <c r="L18" s="57" t="s">
        <v>16</v>
      </c>
      <c r="M18" s="57" t="s">
        <v>16</v>
      </c>
      <c r="N18" s="57" t="s">
        <v>16</v>
      </c>
      <c r="O18" s="65"/>
      <c r="P18" s="92" t="s">
        <v>23</v>
      </c>
    </row>
    <row r="19" spans="1:16" x14ac:dyDescent="0.25">
      <c r="A19" s="61" t="s">
        <v>29</v>
      </c>
      <c r="B19" s="53" t="s">
        <v>11</v>
      </c>
      <c r="C19" s="63">
        <v>42304</v>
      </c>
      <c r="D19" s="53" t="s">
        <v>62</v>
      </c>
      <c r="E19" s="53" t="s">
        <v>21</v>
      </c>
      <c r="F19" s="53" t="s">
        <v>49</v>
      </c>
      <c r="G19" s="77">
        <v>24.97</v>
      </c>
      <c r="H19" s="54" t="s">
        <v>71</v>
      </c>
      <c r="I19" s="54" t="s">
        <v>71</v>
      </c>
      <c r="J19" s="54" t="s">
        <v>71</v>
      </c>
      <c r="K19" s="54" t="s">
        <v>71</v>
      </c>
      <c r="L19" s="53" t="s">
        <v>17</v>
      </c>
      <c r="M19" s="53" t="s">
        <v>16</v>
      </c>
      <c r="N19" s="53" t="s">
        <v>16</v>
      </c>
      <c r="O19" s="61"/>
      <c r="P19" s="93" t="s">
        <v>23</v>
      </c>
    </row>
    <row r="20" spans="1:16" x14ac:dyDescent="0.25">
      <c r="A20" s="65" t="s">
        <v>29</v>
      </c>
      <c r="B20" s="57" t="s">
        <v>11</v>
      </c>
      <c r="C20" s="78">
        <v>42304</v>
      </c>
      <c r="D20" s="57" t="s">
        <v>62</v>
      </c>
      <c r="E20" s="57" t="s">
        <v>30</v>
      </c>
      <c r="F20" s="57" t="s">
        <v>50</v>
      </c>
      <c r="G20" s="79">
        <v>55.71</v>
      </c>
      <c r="H20" s="50" t="s">
        <v>71</v>
      </c>
      <c r="I20" s="50" t="s">
        <v>71</v>
      </c>
      <c r="J20" s="50" t="s">
        <v>71</v>
      </c>
      <c r="K20" s="50" t="s">
        <v>71</v>
      </c>
      <c r="L20" s="57" t="s">
        <v>17</v>
      </c>
      <c r="M20" s="57" t="s">
        <v>16</v>
      </c>
      <c r="N20" s="57" t="s">
        <v>17</v>
      </c>
      <c r="O20" s="65"/>
      <c r="P20" s="92" t="s">
        <v>23</v>
      </c>
    </row>
    <row r="21" spans="1:16" x14ac:dyDescent="0.25">
      <c r="A21" s="61" t="s">
        <v>27</v>
      </c>
      <c r="B21" s="53" t="s">
        <v>11</v>
      </c>
      <c r="C21" s="63">
        <v>42304</v>
      </c>
      <c r="D21" s="53" t="s">
        <v>62</v>
      </c>
      <c r="E21" s="53" t="s">
        <v>21</v>
      </c>
      <c r="F21" s="53" t="s">
        <v>51</v>
      </c>
      <c r="G21" s="77">
        <v>97</v>
      </c>
      <c r="H21" s="54" t="s">
        <v>71</v>
      </c>
      <c r="I21" s="54" t="s">
        <v>71</v>
      </c>
      <c r="J21" s="54" t="s">
        <v>71</v>
      </c>
      <c r="K21" s="54" t="s">
        <v>71</v>
      </c>
      <c r="L21" s="53" t="s">
        <v>17</v>
      </c>
      <c r="M21" s="53" t="s">
        <v>16</v>
      </c>
      <c r="N21" s="53" t="s">
        <v>16</v>
      </c>
      <c r="O21" s="61"/>
      <c r="P21" s="93" t="s">
        <v>23</v>
      </c>
    </row>
    <row r="22" spans="1:16" x14ac:dyDescent="0.25">
      <c r="A22" s="65" t="s">
        <v>29</v>
      </c>
      <c r="B22" s="57" t="s">
        <v>11</v>
      </c>
      <c r="C22" s="78">
        <v>42304</v>
      </c>
      <c r="D22" s="57" t="s">
        <v>62</v>
      </c>
      <c r="E22" s="57" t="s">
        <v>21</v>
      </c>
      <c r="F22" s="57" t="s">
        <v>52</v>
      </c>
      <c r="G22" s="79">
        <v>18.88</v>
      </c>
      <c r="H22" s="50" t="s">
        <v>71</v>
      </c>
      <c r="I22" s="50" t="s">
        <v>71</v>
      </c>
      <c r="J22" s="50" t="s">
        <v>71</v>
      </c>
      <c r="K22" s="50" t="s">
        <v>71</v>
      </c>
      <c r="L22" s="57" t="s">
        <v>17</v>
      </c>
      <c r="M22" s="57" t="s">
        <v>16</v>
      </c>
      <c r="N22" s="57" t="s">
        <v>16</v>
      </c>
      <c r="O22" s="65"/>
      <c r="P22" s="92" t="s">
        <v>23</v>
      </c>
    </row>
    <row r="23" spans="1:16" x14ac:dyDescent="0.25">
      <c r="A23" s="61" t="s">
        <v>27</v>
      </c>
      <c r="B23" s="53" t="s">
        <v>11</v>
      </c>
      <c r="C23" s="63">
        <v>42304</v>
      </c>
      <c r="D23" s="53" t="s">
        <v>62</v>
      </c>
      <c r="E23" s="53" t="s">
        <v>31</v>
      </c>
      <c r="F23" s="53" t="s">
        <v>53</v>
      </c>
      <c r="G23" s="77">
        <v>53.28</v>
      </c>
      <c r="H23" s="54" t="s">
        <v>71</v>
      </c>
      <c r="I23" s="54" t="s">
        <v>71</v>
      </c>
      <c r="J23" s="54" t="s">
        <v>71</v>
      </c>
      <c r="K23" s="54" t="s">
        <v>71</v>
      </c>
      <c r="L23" s="53" t="s">
        <v>17</v>
      </c>
      <c r="M23" s="53" t="s">
        <v>16</v>
      </c>
      <c r="N23" s="53" t="s">
        <v>16</v>
      </c>
      <c r="O23" s="61"/>
      <c r="P23" s="93" t="s">
        <v>23</v>
      </c>
    </row>
    <row r="24" spans="1:16" x14ac:dyDescent="0.25">
      <c r="A24" s="65" t="s">
        <v>29</v>
      </c>
      <c r="B24" s="57" t="s">
        <v>11</v>
      </c>
      <c r="C24" s="78">
        <v>42304</v>
      </c>
      <c r="D24" s="57" t="s">
        <v>62</v>
      </c>
      <c r="E24" s="57" t="s">
        <v>21</v>
      </c>
      <c r="F24" s="57" t="s">
        <v>32</v>
      </c>
      <c r="G24" s="79">
        <v>29.99</v>
      </c>
      <c r="H24" s="50" t="s">
        <v>71</v>
      </c>
      <c r="I24" s="50" t="s">
        <v>71</v>
      </c>
      <c r="J24" s="50" t="s">
        <v>71</v>
      </c>
      <c r="K24" s="50" t="s">
        <v>71</v>
      </c>
      <c r="L24" s="57" t="s">
        <v>17</v>
      </c>
      <c r="M24" s="57" t="s">
        <v>16</v>
      </c>
      <c r="N24" s="57" t="s">
        <v>17</v>
      </c>
      <c r="O24" s="65"/>
      <c r="P24" s="92" t="s">
        <v>23</v>
      </c>
    </row>
    <row r="25" spans="1:16" x14ac:dyDescent="0.25">
      <c r="A25" s="61" t="s">
        <v>27</v>
      </c>
      <c r="B25" s="53" t="s">
        <v>11</v>
      </c>
      <c r="C25" s="63">
        <v>42304</v>
      </c>
      <c r="D25" s="53" t="s">
        <v>62</v>
      </c>
      <c r="E25" s="53" t="s">
        <v>33</v>
      </c>
      <c r="F25" s="53" t="s">
        <v>34</v>
      </c>
      <c r="G25" s="80">
        <v>149</v>
      </c>
      <c r="H25" s="54" t="s">
        <v>71</v>
      </c>
      <c r="I25" s="54" t="s">
        <v>71</v>
      </c>
      <c r="J25" s="54" t="s">
        <v>71</v>
      </c>
      <c r="K25" s="54" t="s">
        <v>71</v>
      </c>
      <c r="L25" s="53" t="s">
        <v>16</v>
      </c>
      <c r="M25" s="53" t="s">
        <v>16</v>
      </c>
      <c r="N25" s="53" t="s">
        <v>16</v>
      </c>
      <c r="O25" s="61"/>
      <c r="P25" s="93" t="s">
        <v>54</v>
      </c>
    </row>
    <row r="26" spans="1:16" x14ac:dyDescent="0.25">
      <c r="A26" s="65" t="s">
        <v>84</v>
      </c>
      <c r="B26" s="57" t="s">
        <v>11</v>
      </c>
      <c r="C26" s="78">
        <v>42304</v>
      </c>
      <c r="D26" s="57" t="s">
        <v>62</v>
      </c>
      <c r="E26" s="57" t="s">
        <v>61</v>
      </c>
      <c r="F26" s="57" t="s">
        <v>61</v>
      </c>
      <c r="G26" s="79">
        <v>168</v>
      </c>
      <c r="H26" s="50" t="s">
        <v>71</v>
      </c>
      <c r="I26" s="50" t="s">
        <v>71</v>
      </c>
      <c r="J26" s="50" t="s">
        <v>71</v>
      </c>
      <c r="K26" s="50" t="s">
        <v>71</v>
      </c>
      <c r="L26" s="57" t="s">
        <v>61</v>
      </c>
      <c r="M26" s="57" t="s">
        <v>61</v>
      </c>
      <c r="N26" s="57" t="s">
        <v>61</v>
      </c>
      <c r="O26" s="65" t="s">
        <v>65</v>
      </c>
      <c r="P26" s="65" t="s">
        <v>60</v>
      </c>
    </row>
    <row r="27" spans="1:16" x14ac:dyDescent="0.25">
      <c r="A27" s="61" t="s">
        <v>84</v>
      </c>
      <c r="B27" s="53" t="s">
        <v>11</v>
      </c>
      <c r="C27" s="63">
        <v>42304</v>
      </c>
      <c r="D27" s="53" t="s">
        <v>64</v>
      </c>
      <c r="E27" s="53" t="s">
        <v>61</v>
      </c>
      <c r="F27" s="53" t="s">
        <v>61</v>
      </c>
      <c r="G27" s="77">
        <v>205</v>
      </c>
      <c r="H27" s="54" t="s">
        <v>71</v>
      </c>
      <c r="I27" s="54" t="s">
        <v>71</v>
      </c>
      <c r="J27" s="54" t="s">
        <v>71</v>
      </c>
      <c r="K27" s="54" t="s">
        <v>71</v>
      </c>
      <c r="L27" s="53" t="s">
        <v>61</v>
      </c>
      <c r="M27" s="53" t="s">
        <v>61</v>
      </c>
      <c r="N27" s="53" t="s">
        <v>61</v>
      </c>
      <c r="O27" s="61" t="s">
        <v>65</v>
      </c>
      <c r="P27" s="61" t="s">
        <v>60</v>
      </c>
    </row>
    <row r="28" spans="1:16" x14ac:dyDescent="0.25">
      <c r="A28" s="65" t="s">
        <v>84</v>
      </c>
      <c r="B28" s="57" t="s">
        <v>11</v>
      </c>
      <c r="C28" s="78">
        <v>42304</v>
      </c>
      <c r="D28" s="57" t="s">
        <v>63</v>
      </c>
      <c r="E28" s="57" t="s">
        <v>61</v>
      </c>
      <c r="F28" s="57" t="s">
        <v>61</v>
      </c>
      <c r="G28" s="79">
        <v>186</v>
      </c>
      <c r="H28" s="50" t="s">
        <v>71</v>
      </c>
      <c r="I28" s="50" t="s">
        <v>71</v>
      </c>
      <c r="J28" s="50" t="s">
        <v>71</v>
      </c>
      <c r="K28" s="50" t="s">
        <v>71</v>
      </c>
      <c r="L28" s="57" t="s">
        <v>61</v>
      </c>
      <c r="M28" s="57" t="s">
        <v>61</v>
      </c>
      <c r="N28" s="57" t="s">
        <v>61</v>
      </c>
      <c r="O28" s="65" t="s">
        <v>65</v>
      </c>
      <c r="P28" s="65" t="s">
        <v>60</v>
      </c>
    </row>
    <row r="29" spans="1:16" x14ac:dyDescent="0.25">
      <c r="A29" s="61" t="s">
        <v>29</v>
      </c>
      <c r="B29" s="53" t="s">
        <v>67</v>
      </c>
      <c r="C29" s="63">
        <v>42309</v>
      </c>
      <c r="D29" s="53" t="s">
        <v>70</v>
      </c>
      <c r="E29" s="53" t="s">
        <v>61</v>
      </c>
      <c r="F29" s="53" t="s">
        <v>61</v>
      </c>
      <c r="G29" s="80">
        <v>36.644193548387101</v>
      </c>
      <c r="H29" s="81">
        <v>1</v>
      </c>
      <c r="I29" s="80">
        <v>56.484887499999999</v>
      </c>
      <c r="J29" s="82">
        <f>+H29*I29</f>
        <v>56.484887499999999</v>
      </c>
      <c r="K29" s="80">
        <f>G29+J29</f>
        <v>93.129081048387093</v>
      </c>
      <c r="L29" s="53" t="s">
        <v>71</v>
      </c>
      <c r="M29" s="53" t="s">
        <v>71</v>
      </c>
      <c r="N29" s="53" t="s">
        <v>71</v>
      </c>
      <c r="O29" s="61" t="s">
        <v>68</v>
      </c>
      <c r="P29" s="61" t="s">
        <v>69</v>
      </c>
    </row>
    <row r="30" spans="1:16" x14ac:dyDescent="0.25">
      <c r="A30" s="65" t="s">
        <v>27</v>
      </c>
      <c r="B30" s="57" t="s">
        <v>67</v>
      </c>
      <c r="C30" s="78">
        <v>42310</v>
      </c>
      <c r="D30" s="57" t="s">
        <v>70</v>
      </c>
      <c r="E30" s="57" t="s">
        <v>61</v>
      </c>
      <c r="F30" s="57" t="s">
        <v>61</v>
      </c>
      <c r="G30" s="83">
        <v>62.200528668414329</v>
      </c>
      <c r="H30" s="84">
        <v>1</v>
      </c>
      <c r="I30" s="83">
        <v>56.484887499999999</v>
      </c>
      <c r="J30" s="85">
        <f t="shared" ref="J30:J35" si="0">+H30*I30</f>
        <v>56.484887499999999</v>
      </c>
      <c r="K30" s="83">
        <f t="shared" ref="K30:K35" si="1">G30+J30</f>
        <v>118.68541616841432</v>
      </c>
      <c r="L30" s="57" t="s">
        <v>71</v>
      </c>
      <c r="M30" s="57" t="s">
        <v>71</v>
      </c>
      <c r="N30" s="57" t="s">
        <v>71</v>
      </c>
      <c r="O30" s="65" t="s">
        <v>68</v>
      </c>
      <c r="P30" s="65" t="s">
        <v>69</v>
      </c>
    </row>
    <row r="31" spans="1:16" x14ac:dyDescent="0.25">
      <c r="A31" s="61" t="s">
        <v>29</v>
      </c>
      <c r="B31" s="53" t="s">
        <v>76</v>
      </c>
      <c r="C31" s="63">
        <v>42310</v>
      </c>
      <c r="D31" s="53" t="s">
        <v>77</v>
      </c>
      <c r="E31" s="53" t="s">
        <v>61</v>
      </c>
      <c r="F31" s="53" t="s">
        <v>61</v>
      </c>
      <c r="G31" s="80">
        <v>52.95</v>
      </c>
      <c r="H31" s="81">
        <v>1</v>
      </c>
      <c r="I31" s="80">
        <v>52.72</v>
      </c>
      <c r="J31" s="82">
        <f t="shared" si="0"/>
        <v>52.72</v>
      </c>
      <c r="K31" s="80">
        <f t="shared" si="1"/>
        <v>105.67</v>
      </c>
      <c r="L31" s="53" t="s">
        <v>71</v>
      </c>
      <c r="M31" s="53" t="s">
        <v>71</v>
      </c>
      <c r="N31" s="53" t="s">
        <v>71</v>
      </c>
      <c r="O31" s="61" t="s">
        <v>80</v>
      </c>
      <c r="P31" s="93" t="s">
        <v>82</v>
      </c>
    </row>
    <row r="32" spans="1:16" x14ac:dyDescent="0.25">
      <c r="A32" s="65" t="s">
        <v>27</v>
      </c>
      <c r="B32" s="57" t="s">
        <v>76</v>
      </c>
      <c r="C32" s="78">
        <v>42310</v>
      </c>
      <c r="D32" s="57" t="s">
        <v>77</v>
      </c>
      <c r="E32" s="57" t="s">
        <v>61</v>
      </c>
      <c r="F32" s="57" t="s">
        <v>61</v>
      </c>
      <c r="G32" s="83">
        <v>37.96</v>
      </c>
      <c r="H32" s="84">
        <v>1</v>
      </c>
      <c r="I32" s="83">
        <v>52.72</v>
      </c>
      <c r="J32" s="85">
        <f t="shared" si="0"/>
        <v>52.72</v>
      </c>
      <c r="K32" s="83">
        <f t="shared" si="1"/>
        <v>90.68</v>
      </c>
      <c r="L32" s="57" t="s">
        <v>71</v>
      </c>
      <c r="M32" s="57" t="s">
        <v>71</v>
      </c>
      <c r="N32" s="57" t="s">
        <v>71</v>
      </c>
      <c r="O32" s="65" t="s">
        <v>79</v>
      </c>
      <c r="P32" s="92" t="s">
        <v>82</v>
      </c>
    </row>
    <row r="33" spans="1:54" x14ac:dyDescent="0.25">
      <c r="A33" s="61" t="s">
        <v>27</v>
      </c>
      <c r="B33" s="53" t="s">
        <v>76</v>
      </c>
      <c r="C33" s="63">
        <v>42310</v>
      </c>
      <c r="D33" s="53" t="s">
        <v>77</v>
      </c>
      <c r="E33" s="53" t="s">
        <v>61</v>
      </c>
      <c r="F33" s="53" t="s">
        <v>61</v>
      </c>
      <c r="G33" s="80">
        <v>189.81</v>
      </c>
      <c r="H33" s="81">
        <v>1</v>
      </c>
      <c r="I33" s="80">
        <v>52.72</v>
      </c>
      <c r="J33" s="82">
        <f t="shared" si="0"/>
        <v>52.72</v>
      </c>
      <c r="K33" s="80">
        <f t="shared" si="1"/>
        <v>242.53</v>
      </c>
      <c r="L33" s="53" t="s">
        <v>71</v>
      </c>
      <c r="M33" s="53" t="s">
        <v>71</v>
      </c>
      <c r="N33" s="53" t="s">
        <v>71</v>
      </c>
      <c r="O33" s="61" t="s">
        <v>78</v>
      </c>
      <c r="P33" s="93" t="s">
        <v>82</v>
      </c>
    </row>
    <row r="34" spans="1:54" x14ac:dyDescent="0.25">
      <c r="A34" s="65" t="s">
        <v>83</v>
      </c>
      <c r="B34" s="57" t="s">
        <v>76</v>
      </c>
      <c r="C34" s="78">
        <v>42310</v>
      </c>
      <c r="D34" s="57" t="s">
        <v>77</v>
      </c>
      <c r="E34" s="57" t="s">
        <v>61</v>
      </c>
      <c r="F34" s="57" t="s">
        <v>61</v>
      </c>
      <c r="G34" s="83">
        <v>8.17</v>
      </c>
      <c r="H34" s="57">
        <v>0.33300000000000002</v>
      </c>
      <c r="I34" s="83">
        <v>49.5</v>
      </c>
      <c r="J34" s="85">
        <f t="shared" si="0"/>
        <v>16.483499999999999</v>
      </c>
      <c r="K34" s="83">
        <f t="shared" si="1"/>
        <v>24.653500000000001</v>
      </c>
      <c r="L34" s="57" t="s">
        <v>71</v>
      </c>
      <c r="M34" s="57" t="s">
        <v>71</v>
      </c>
      <c r="N34" s="57" t="s">
        <v>71</v>
      </c>
      <c r="O34" s="65" t="s">
        <v>81</v>
      </c>
      <c r="P34" s="92" t="s">
        <v>82</v>
      </c>
    </row>
    <row r="35" spans="1:54" x14ac:dyDescent="0.25">
      <c r="A35" s="61" t="s">
        <v>83</v>
      </c>
      <c r="B35" s="53" t="s">
        <v>76</v>
      </c>
      <c r="C35" s="63">
        <v>42310</v>
      </c>
      <c r="D35" s="53" t="s">
        <v>77</v>
      </c>
      <c r="E35" s="53" t="s">
        <v>61</v>
      </c>
      <c r="F35" s="53" t="s">
        <v>61</v>
      </c>
      <c r="G35" s="80">
        <v>10.72</v>
      </c>
      <c r="H35" s="86">
        <v>0.4</v>
      </c>
      <c r="I35" s="80">
        <v>49.5</v>
      </c>
      <c r="J35" s="82">
        <f t="shared" si="0"/>
        <v>19.8</v>
      </c>
      <c r="K35" s="80">
        <f t="shared" si="1"/>
        <v>30.520000000000003</v>
      </c>
      <c r="L35" s="53" t="s">
        <v>71</v>
      </c>
      <c r="M35" s="53" t="s">
        <v>71</v>
      </c>
      <c r="N35" s="53" t="s">
        <v>71</v>
      </c>
      <c r="O35" s="61" t="s">
        <v>119</v>
      </c>
      <c r="P35" s="93" t="s">
        <v>82</v>
      </c>
    </row>
    <row r="36" spans="1:5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L36" s="5"/>
      <c r="M36" s="5"/>
      <c r="N36" s="5"/>
      <c r="O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  <c r="O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  <c r="O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5"/>
      <c r="N39" s="5"/>
      <c r="O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L40" s="5"/>
      <c r="M40" s="5"/>
      <c r="N40" s="5"/>
      <c r="O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  <c r="O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  <c r="O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L43" s="5"/>
      <c r="M43" s="5"/>
      <c r="N43" s="5"/>
      <c r="O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L44" s="5"/>
      <c r="M44" s="5"/>
      <c r="N44" s="5"/>
      <c r="O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L45" s="5"/>
      <c r="M45" s="5"/>
      <c r="N45" s="5"/>
      <c r="O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L46" s="5"/>
      <c r="M46" s="5"/>
      <c r="N46" s="5"/>
      <c r="O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L47" s="5"/>
      <c r="M47" s="5"/>
      <c r="N47" s="5"/>
      <c r="O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L48" s="5"/>
      <c r="M48" s="5"/>
      <c r="N48" s="5"/>
      <c r="O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L49" s="5"/>
      <c r="M49" s="5"/>
      <c r="N49" s="5"/>
      <c r="O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L50" s="5"/>
      <c r="M50" s="5"/>
      <c r="N50" s="5"/>
      <c r="O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L51" s="5"/>
      <c r="M51" s="5"/>
      <c r="N51" s="5"/>
      <c r="O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L52" s="5"/>
      <c r="M52" s="5"/>
      <c r="N52" s="5"/>
      <c r="O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L53" s="5"/>
      <c r="M53" s="5"/>
      <c r="N53" s="5"/>
      <c r="O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L54" s="5"/>
      <c r="M54" s="5"/>
      <c r="N54" s="5"/>
      <c r="O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L55" s="5"/>
      <c r="M55" s="5"/>
      <c r="N55" s="5"/>
      <c r="O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L56" s="5"/>
      <c r="M56" s="5"/>
      <c r="N56" s="5"/>
      <c r="O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L57" s="5"/>
      <c r="M57" s="5"/>
      <c r="N57" s="5"/>
      <c r="O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L58" s="5"/>
      <c r="M58" s="5"/>
      <c r="N58" s="5"/>
      <c r="O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L59" s="5"/>
      <c r="M59" s="5"/>
      <c r="N59" s="5"/>
      <c r="O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L60" s="5"/>
      <c r="M60" s="5"/>
      <c r="N60" s="5"/>
      <c r="O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L61" s="5"/>
      <c r="M61" s="5"/>
      <c r="N61" s="5"/>
      <c r="O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L62" s="5"/>
      <c r="M62" s="5"/>
      <c r="N62" s="5"/>
      <c r="O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L63" s="5"/>
      <c r="M63" s="5"/>
      <c r="N63" s="5"/>
      <c r="O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L64" s="5"/>
      <c r="M64" s="5"/>
      <c r="N64" s="5"/>
      <c r="O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L65" s="5"/>
      <c r="M65" s="5"/>
      <c r="N65" s="5"/>
      <c r="O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L66" s="5"/>
      <c r="M66" s="5"/>
      <c r="N66" s="5"/>
      <c r="O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L67" s="5"/>
      <c r="M67" s="5"/>
      <c r="N67" s="5"/>
      <c r="O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L68" s="5"/>
      <c r="M68" s="5"/>
      <c r="N68" s="5"/>
      <c r="O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L69" s="5"/>
      <c r="M69" s="5"/>
      <c r="N69" s="5"/>
      <c r="O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L70" s="5"/>
      <c r="M70" s="5"/>
      <c r="N70" s="5"/>
      <c r="O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L71" s="5"/>
      <c r="M71" s="5"/>
      <c r="N71" s="5"/>
      <c r="O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L72" s="5"/>
      <c r="M72" s="5"/>
      <c r="N72" s="5"/>
      <c r="O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L73" s="5"/>
      <c r="M73" s="5"/>
      <c r="N73" s="5"/>
      <c r="O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L74" s="5"/>
      <c r="M74" s="5"/>
      <c r="N74" s="5"/>
      <c r="O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L75" s="5"/>
      <c r="M75" s="5"/>
      <c r="N75" s="5"/>
      <c r="O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L76" s="5"/>
      <c r="M76" s="5"/>
      <c r="N76" s="5"/>
      <c r="O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L77" s="5"/>
      <c r="M77" s="5"/>
      <c r="N77" s="5"/>
      <c r="O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L78" s="5"/>
      <c r="M78" s="5"/>
      <c r="N78" s="5"/>
      <c r="O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L79" s="5"/>
      <c r="M79" s="5"/>
      <c r="N79" s="5"/>
      <c r="O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L80" s="5"/>
      <c r="M80" s="5"/>
      <c r="N80" s="5"/>
      <c r="O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L81" s="5"/>
      <c r="M81" s="5"/>
      <c r="N81" s="5"/>
      <c r="O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L82" s="5"/>
      <c r="M82" s="5"/>
      <c r="N82" s="5"/>
      <c r="O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L83" s="5"/>
      <c r="M83" s="5"/>
      <c r="N83" s="5"/>
      <c r="O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L84" s="5"/>
      <c r="M84" s="5"/>
      <c r="N84" s="5"/>
      <c r="O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L85" s="5"/>
      <c r="M85" s="5"/>
      <c r="N85" s="5"/>
      <c r="O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L86" s="5"/>
      <c r="M86" s="5"/>
      <c r="N86" s="5"/>
      <c r="O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L87" s="5"/>
      <c r="M87" s="5"/>
      <c r="N87" s="5"/>
      <c r="O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L88" s="5"/>
      <c r="M88" s="5"/>
      <c r="N88" s="5"/>
      <c r="O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L89" s="5"/>
      <c r="M89" s="5"/>
      <c r="N89" s="5"/>
      <c r="O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L90" s="5"/>
      <c r="M90" s="5"/>
      <c r="N90" s="5"/>
      <c r="O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L91" s="5"/>
      <c r="M91" s="5"/>
      <c r="N91" s="5"/>
      <c r="O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L92" s="5"/>
      <c r="M92" s="5"/>
      <c r="N92" s="5"/>
      <c r="O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L93" s="5"/>
      <c r="M93" s="5"/>
      <c r="N93" s="5"/>
      <c r="O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L94" s="5"/>
      <c r="M94" s="5"/>
      <c r="N94" s="5"/>
      <c r="O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L95" s="5"/>
      <c r="M95" s="5"/>
      <c r="N95" s="5"/>
      <c r="O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L96" s="5"/>
      <c r="M96" s="5"/>
      <c r="N96" s="5"/>
      <c r="O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L97" s="5"/>
      <c r="M97" s="5"/>
      <c r="N97" s="5"/>
      <c r="O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L98" s="5"/>
      <c r="M98" s="5"/>
      <c r="N98" s="5"/>
      <c r="O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L99" s="5"/>
      <c r="M99" s="5"/>
      <c r="N99" s="5"/>
      <c r="O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L100" s="5"/>
      <c r="M100" s="5"/>
      <c r="N100" s="5"/>
      <c r="O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L101" s="5"/>
      <c r="M101" s="5"/>
      <c r="N101" s="5"/>
      <c r="O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L102" s="5"/>
      <c r="M102" s="5"/>
      <c r="N102" s="5"/>
      <c r="O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L103" s="5"/>
      <c r="M103" s="5"/>
      <c r="N103" s="5"/>
      <c r="O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L104" s="5"/>
      <c r="M104" s="5"/>
      <c r="N104" s="5"/>
      <c r="O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L105" s="5"/>
      <c r="M105" s="5"/>
      <c r="N105" s="5"/>
      <c r="O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L106" s="5"/>
      <c r="M106" s="5"/>
      <c r="N106" s="5"/>
      <c r="O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L107" s="5"/>
      <c r="M107" s="5"/>
      <c r="N107" s="5"/>
      <c r="O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L108" s="5"/>
      <c r="M108" s="5"/>
      <c r="N108" s="5"/>
      <c r="O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L109" s="5"/>
      <c r="M109" s="5"/>
      <c r="N109" s="5"/>
      <c r="O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L110" s="5"/>
      <c r="M110" s="5"/>
      <c r="N110" s="5"/>
      <c r="O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L111" s="5"/>
      <c r="M111" s="5"/>
      <c r="N111" s="5"/>
      <c r="O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L112" s="5"/>
      <c r="M112" s="5"/>
      <c r="N112" s="5"/>
      <c r="O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L113" s="5"/>
      <c r="M113" s="5"/>
      <c r="N113" s="5"/>
      <c r="O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L114" s="5"/>
      <c r="M114" s="5"/>
      <c r="N114" s="5"/>
      <c r="O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L115" s="5"/>
      <c r="M115" s="5"/>
      <c r="N115" s="5"/>
      <c r="O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L116" s="5"/>
      <c r="M116" s="5"/>
      <c r="N116" s="5"/>
      <c r="O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L117" s="5"/>
      <c r="M117" s="5"/>
      <c r="N117" s="5"/>
      <c r="O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4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L118" s="5"/>
      <c r="M118" s="5"/>
      <c r="N118" s="5"/>
      <c r="O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54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L119" s="5"/>
      <c r="M119" s="5"/>
      <c r="N119" s="5"/>
      <c r="O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L120" s="5"/>
      <c r="M120" s="5"/>
      <c r="N120" s="5"/>
      <c r="O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L121" s="5"/>
      <c r="M121" s="5"/>
      <c r="N121" s="5"/>
      <c r="O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L122" s="5"/>
      <c r="M122" s="5"/>
      <c r="N122" s="5"/>
      <c r="O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L123" s="5"/>
      <c r="M123" s="5"/>
      <c r="N123" s="5"/>
      <c r="O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L124" s="5"/>
      <c r="M124" s="5"/>
      <c r="N124" s="5"/>
      <c r="O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L125" s="5"/>
      <c r="M125" s="5"/>
      <c r="N125" s="5"/>
      <c r="O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L126" s="5"/>
      <c r="M126" s="5"/>
      <c r="N126" s="5"/>
      <c r="O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L127" s="5"/>
      <c r="M127" s="5"/>
      <c r="N127" s="5"/>
      <c r="O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L128" s="5"/>
      <c r="M128" s="5"/>
      <c r="N128" s="5"/>
      <c r="O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L129" s="5"/>
      <c r="M129" s="5"/>
      <c r="N129" s="5"/>
      <c r="O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1:54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L130" s="5"/>
      <c r="M130" s="5"/>
      <c r="N130" s="5"/>
      <c r="O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L131" s="5"/>
      <c r="M131" s="5"/>
      <c r="N131" s="5"/>
      <c r="O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L132" s="5"/>
      <c r="M132" s="5"/>
      <c r="N132" s="5"/>
      <c r="O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:54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L133" s="5"/>
      <c r="M133" s="5"/>
      <c r="N133" s="5"/>
      <c r="O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L134" s="5"/>
      <c r="M134" s="5"/>
      <c r="N134" s="5"/>
      <c r="O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L135" s="5"/>
      <c r="M135" s="5"/>
      <c r="N135" s="5"/>
      <c r="O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L136" s="5"/>
      <c r="M136" s="5"/>
      <c r="N136" s="5"/>
      <c r="O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:54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L137" s="5"/>
      <c r="M137" s="5"/>
      <c r="N137" s="5"/>
      <c r="O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L138" s="5"/>
      <c r="M138" s="5"/>
      <c r="N138" s="5"/>
      <c r="O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1:54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L139" s="5"/>
      <c r="M139" s="5"/>
      <c r="N139" s="5"/>
      <c r="O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1:54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L140" s="5"/>
      <c r="M140" s="5"/>
      <c r="N140" s="5"/>
      <c r="O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:54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L141" s="5"/>
      <c r="M141" s="5"/>
      <c r="N141" s="5"/>
      <c r="O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:54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L142" s="5"/>
      <c r="M142" s="5"/>
      <c r="N142" s="5"/>
      <c r="O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:54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L143" s="5"/>
      <c r="M143" s="5"/>
      <c r="N143" s="5"/>
      <c r="O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L144" s="5"/>
      <c r="M144" s="5"/>
      <c r="N144" s="5"/>
      <c r="O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:54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L145" s="5"/>
      <c r="M145" s="5"/>
      <c r="N145" s="5"/>
      <c r="O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L146" s="5"/>
      <c r="M146" s="5"/>
      <c r="N146" s="5"/>
      <c r="O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1:54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L147" s="5"/>
      <c r="M147" s="5"/>
      <c r="N147" s="5"/>
      <c r="O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L148" s="5"/>
      <c r="M148" s="5"/>
      <c r="N148" s="5"/>
      <c r="O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L149" s="5"/>
      <c r="M149" s="5"/>
      <c r="N149" s="5"/>
      <c r="O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L150" s="5"/>
      <c r="M150" s="5"/>
      <c r="N150" s="5"/>
      <c r="O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L151" s="5"/>
      <c r="M151" s="5"/>
      <c r="N151" s="5"/>
      <c r="O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L152" s="5"/>
      <c r="M152" s="5"/>
      <c r="N152" s="5"/>
      <c r="O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1:54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L153" s="5"/>
      <c r="M153" s="5"/>
      <c r="N153" s="5"/>
      <c r="O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L154" s="5"/>
      <c r="M154" s="5"/>
      <c r="N154" s="5"/>
      <c r="O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54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L155" s="5"/>
      <c r="M155" s="5"/>
      <c r="N155" s="5"/>
      <c r="O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1:54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L156" s="5"/>
      <c r="M156" s="5"/>
      <c r="N156" s="5"/>
      <c r="O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:54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L157" s="5"/>
      <c r="M157" s="5"/>
      <c r="N157" s="5"/>
      <c r="O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</row>
    <row r="158" spans="1:54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L158" s="5"/>
      <c r="M158" s="5"/>
      <c r="N158" s="5"/>
      <c r="O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</row>
    <row r="159" spans="1:54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L159" s="5"/>
      <c r="M159" s="5"/>
      <c r="N159" s="5"/>
      <c r="O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L160" s="5"/>
      <c r="M160" s="5"/>
      <c r="N160" s="5"/>
      <c r="O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1:54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L161" s="5"/>
      <c r="M161" s="5"/>
      <c r="N161" s="5"/>
      <c r="O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:54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L162" s="5"/>
      <c r="M162" s="5"/>
      <c r="N162" s="5"/>
      <c r="O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1:54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L163" s="5"/>
      <c r="M163" s="5"/>
      <c r="N163" s="5"/>
      <c r="O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1:54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L164" s="5"/>
      <c r="M164" s="5"/>
      <c r="N164" s="5"/>
      <c r="O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1:54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L165" s="5"/>
      <c r="M165" s="5"/>
      <c r="N165" s="5"/>
      <c r="O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1:54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L166" s="5"/>
      <c r="M166" s="5"/>
      <c r="N166" s="5"/>
      <c r="O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1:54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L167" s="5"/>
      <c r="M167" s="5"/>
      <c r="N167" s="5"/>
      <c r="O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1:54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L168" s="5"/>
      <c r="M168" s="5"/>
      <c r="N168" s="5"/>
      <c r="O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</row>
    <row r="169" spans="1:54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L169" s="5"/>
      <c r="M169" s="5"/>
      <c r="N169" s="5"/>
      <c r="O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1:54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L170" s="5"/>
      <c r="M170" s="5"/>
      <c r="N170" s="5"/>
      <c r="O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1:54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L171" s="5"/>
      <c r="M171" s="5"/>
      <c r="N171" s="5"/>
      <c r="O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1:54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L172" s="5"/>
      <c r="M172" s="5"/>
      <c r="N172" s="5"/>
      <c r="O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1:54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L173" s="5"/>
      <c r="M173" s="5"/>
      <c r="N173" s="5"/>
      <c r="O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1:54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L174" s="5"/>
      <c r="M174" s="5"/>
      <c r="N174" s="5"/>
      <c r="O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1:54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L175" s="5"/>
      <c r="M175" s="5"/>
      <c r="N175" s="5"/>
      <c r="O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1:54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L176" s="5"/>
      <c r="M176" s="5"/>
      <c r="N176" s="5"/>
      <c r="O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4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L177" s="5"/>
      <c r="M177" s="5"/>
      <c r="N177" s="5"/>
      <c r="O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1:54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L178" s="5"/>
      <c r="M178" s="5"/>
      <c r="N178" s="5"/>
      <c r="O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1:54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L179" s="5"/>
      <c r="M179" s="5"/>
      <c r="N179" s="5"/>
      <c r="O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1:54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L180" s="5"/>
      <c r="M180" s="5"/>
      <c r="N180" s="5"/>
      <c r="O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1:54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L181" s="5"/>
      <c r="M181" s="5"/>
      <c r="N181" s="5"/>
      <c r="O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1:54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L182" s="5"/>
      <c r="M182" s="5"/>
      <c r="N182" s="5"/>
      <c r="O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</row>
    <row r="183" spans="1:54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L183" s="5"/>
      <c r="M183" s="5"/>
      <c r="N183" s="5"/>
      <c r="O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1:54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L184" s="5"/>
      <c r="M184" s="5"/>
      <c r="N184" s="5"/>
      <c r="O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1:54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L185" s="5"/>
      <c r="M185" s="5"/>
      <c r="N185" s="5"/>
      <c r="O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1:54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L186" s="5"/>
      <c r="M186" s="5"/>
      <c r="N186" s="5"/>
      <c r="O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1:54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L187" s="5"/>
      <c r="M187" s="5"/>
      <c r="N187" s="5"/>
      <c r="O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1:54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L188" s="5"/>
      <c r="M188" s="5"/>
      <c r="N188" s="5"/>
      <c r="O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</row>
    <row r="189" spans="1:54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L189" s="5"/>
      <c r="M189" s="5"/>
      <c r="N189" s="5"/>
      <c r="O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1:54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L190" s="5"/>
      <c r="M190" s="5"/>
      <c r="N190" s="5"/>
      <c r="O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1:54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L191" s="5"/>
      <c r="M191" s="5"/>
      <c r="N191" s="5"/>
      <c r="O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1:54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L192" s="5"/>
      <c r="M192" s="5"/>
      <c r="N192" s="5"/>
      <c r="O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1:54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L193" s="5"/>
      <c r="M193" s="5"/>
      <c r="N193" s="5"/>
      <c r="O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1:54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L194" s="5"/>
      <c r="M194" s="5"/>
      <c r="N194" s="5"/>
      <c r="O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1:54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L195" s="5"/>
      <c r="M195" s="5"/>
      <c r="N195" s="5"/>
      <c r="O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1:54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L196" s="5"/>
      <c r="M196" s="5"/>
      <c r="N196" s="5"/>
      <c r="O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1:54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L197" s="5"/>
      <c r="M197" s="5"/>
      <c r="N197" s="5"/>
      <c r="O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1:54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L198" s="5"/>
      <c r="M198" s="5"/>
      <c r="N198" s="5"/>
      <c r="O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1:54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L199" s="5"/>
      <c r="M199" s="5"/>
      <c r="N199" s="5"/>
      <c r="O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1:54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L200" s="5"/>
      <c r="M200" s="5"/>
      <c r="N200" s="5"/>
      <c r="O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1:54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L201" s="5"/>
      <c r="M201" s="5"/>
      <c r="N201" s="5"/>
      <c r="O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1:54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L202" s="5"/>
      <c r="M202" s="5"/>
      <c r="N202" s="5"/>
      <c r="O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1:54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L203" s="5"/>
      <c r="M203" s="5"/>
      <c r="N203" s="5"/>
      <c r="O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</row>
    <row r="204" spans="1:54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L204" s="5"/>
      <c r="M204" s="5"/>
      <c r="N204" s="5"/>
      <c r="O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1:54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L205" s="5"/>
      <c r="M205" s="5"/>
      <c r="N205" s="5"/>
      <c r="O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</row>
    <row r="206" spans="1:54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L206" s="5"/>
      <c r="M206" s="5"/>
      <c r="N206" s="5"/>
      <c r="O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</row>
    <row r="207" spans="1:54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L207" s="5"/>
      <c r="M207" s="5"/>
      <c r="N207" s="5"/>
      <c r="O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</row>
    <row r="208" spans="1:54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L208" s="5"/>
      <c r="M208" s="5"/>
      <c r="N208" s="5"/>
      <c r="O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1:54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L209" s="5"/>
      <c r="M209" s="5"/>
      <c r="N209" s="5"/>
      <c r="O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1:54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L210" s="5"/>
      <c r="M210" s="5"/>
      <c r="N210" s="5"/>
      <c r="O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1:54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L211" s="5"/>
      <c r="M211" s="5"/>
      <c r="N211" s="5"/>
      <c r="O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</row>
    <row r="212" spans="1:54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L212" s="5"/>
      <c r="M212" s="5"/>
      <c r="N212" s="5"/>
      <c r="O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1:54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L213" s="5"/>
      <c r="M213" s="5"/>
      <c r="N213" s="5"/>
      <c r="O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1:54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L214" s="5"/>
      <c r="M214" s="5"/>
      <c r="N214" s="5"/>
      <c r="O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1:54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L215" s="5"/>
      <c r="M215" s="5"/>
      <c r="N215" s="5"/>
      <c r="O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1:54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L216" s="5"/>
      <c r="M216" s="5"/>
      <c r="N216" s="5"/>
      <c r="O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1:54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L217" s="5"/>
      <c r="M217" s="5"/>
      <c r="N217" s="5"/>
      <c r="O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1:54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L218" s="5"/>
      <c r="M218" s="5"/>
      <c r="N218" s="5"/>
      <c r="O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1:54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L219" s="5"/>
      <c r="M219" s="5"/>
      <c r="N219" s="5"/>
      <c r="O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1:54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L220" s="5"/>
      <c r="M220" s="5"/>
      <c r="N220" s="5"/>
      <c r="O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1:54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L221" s="5"/>
      <c r="M221" s="5"/>
      <c r="N221" s="5"/>
      <c r="O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1:54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L222" s="5"/>
      <c r="M222" s="5"/>
      <c r="N222" s="5"/>
      <c r="O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1:54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L223" s="5"/>
      <c r="M223" s="5"/>
      <c r="N223" s="5"/>
      <c r="O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</row>
    <row r="224" spans="1:54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L224" s="5"/>
      <c r="M224" s="5"/>
      <c r="N224" s="5"/>
      <c r="O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</row>
    <row r="225" spans="1:54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L225" s="5"/>
      <c r="M225" s="5"/>
      <c r="N225" s="5"/>
      <c r="O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1:54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L226" s="5"/>
      <c r="M226" s="5"/>
      <c r="N226" s="5"/>
      <c r="O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</row>
    <row r="227" spans="1:54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L227" s="5"/>
      <c r="M227" s="5"/>
      <c r="N227" s="5"/>
      <c r="O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</row>
    <row r="228" spans="1:54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L228" s="5"/>
      <c r="M228" s="5"/>
      <c r="N228" s="5"/>
      <c r="O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</row>
    <row r="229" spans="1:54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L229" s="5"/>
      <c r="M229" s="5"/>
      <c r="N229" s="5"/>
      <c r="O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1:54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L230" s="5"/>
      <c r="M230" s="5"/>
      <c r="N230" s="5"/>
      <c r="O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1:54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L231" s="5"/>
      <c r="M231" s="5"/>
      <c r="N231" s="5"/>
      <c r="O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1:54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L232" s="5"/>
      <c r="M232" s="5"/>
      <c r="N232" s="5"/>
      <c r="O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1:54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L233" s="5"/>
      <c r="M233" s="5"/>
      <c r="N233" s="5"/>
      <c r="O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1:54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L234" s="5"/>
      <c r="M234" s="5"/>
      <c r="N234" s="5"/>
      <c r="O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1:54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L235" s="5"/>
      <c r="M235" s="5"/>
      <c r="N235" s="5"/>
      <c r="O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1:54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L236" s="5"/>
      <c r="M236" s="5"/>
      <c r="N236" s="5"/>
      <c r="O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</row>
    <row r="237" spans="1:54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L237" s="5"/>
      <c r="M237" s="5"/>
      <c r="N237" s="5"/>
      <c r="O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1:54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L238" s="5"/>
      <c r="M238" s="5"/>
      <c r="N238" s="5"/>
      <c r="O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1:54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L239" s="5"/>
      <c r="M239" s="5"/>
      <c r="N239" s="5"/>
      <c r="O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</row>
    <row r="240" spans="1:54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L240" s="5"/>
      <c r="M240" s="5"/>
      <c r="N240" s="5"/>
      <c r="O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  <row r="241" spans="1:54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L241" s="5"/>
      <c r="M241" s="5"/>
      <c r="N241" s="5"/>
      <c r="O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</row>
    <row r="242" spans="1:54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L242" s="5"/>
      <c r="M242" s="5"/>
      <c r="N242" s="5"/>
      <c r="O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</row>
    <row r="243" spans="1:54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L243" s="5"/>
      <c r="M243" s="5"/>
      <c r="N243" s="5"/>
      <c r="O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</row>
    <row r="244" spans="1:54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L244" s="5"/>
      <c r="M244" s="5"/>
      <c r="N244" s="5"/>
      <c r="O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</row>
    <row r="245" spans="1:54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L245" s="5"/>
      <c r="M245" s="5"/>
      <c r="N245" s="5"/>
      <c r="O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</row>
    <row r="246" spans="1:54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L246" s="5"/>
      <c r="M246" s="5"/>
      <c r="N246" s="5"/>
      <c r="O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</row>
    <row r="247" spans="1:54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L247" s="5"/>
      <c r="M247" s="5"/>
      <c r="N247" s="5"/>
      <c r="O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</row>
    <row r="248" spans="1:54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L248" s="5"/>
      <c r="M248" s="5"/>
      <c r="N248" s="5"/>
      <c r="O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</row>
    <row r="249" spans="1:54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L249" s="5"/>
      <c r="M249" s="5"/>
      <c r="N249" s="5"/>
      <c r="O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</row>
    <row r="250" spans="1:54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L250" s="5"/>
      <c r="M250" s="5"/>
      <c r="N250" s="5"/>
      <c r="O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</row>
    <row r="251" spans="1:54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L251" s="5"/>
      <c r="M251" s="5"/>
      <c r="N251" s="5"/>
      <c r="O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</row>
    <row r="252" spans="1:54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L252" s="5"/>
      <c r="M252" s="5"/>
      <c r="N252" s="5"/>
      <c r="O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</row>
    <row r="253" spans="1:54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L253" s="5"/>
      <c r="M253" s="5"/>
      <c r="N253" s="5"/>
      <c r="O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</row>
    <row r="254" spans="1:54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L254" s="5"/>
      <c r="M254" s="5"/>
      <c r="N254" s="5"/>
      <c r="O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</row>
    <row r="255" spans="1:54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L255" s="5"/>
      <c r="M255" s="5"/>
      <c r="N255" s="5"/>
      <c r="O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</row>
    <row r="256" spans="1:54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L256" s="5"/>
      <c r="M256" s="5"/>
      <c r="N256" s="5"/>
      <c r="O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</row>
    <row r="257" spans="1:54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L257" s="5"/>
      <c r="M257" s="5"/>
      <c r="N257" s="5"/>
      <c r="O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</row>
    <row r="258" spans="1:54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L258" s="5"/>
      <c r="M258" s="5"/>
      <c r="N258" s="5"/>
      <c r="O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</row>
    <row r="259" spans="1:54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L259" s="5"/>
      <c r="M259" s="5"/>
      <c r="N259" s="5"/>
      <c r="O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</row>
    <row r="260" spans="1:54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L260" s="5"/>
      <c r="M260" s="5"/>
      <c r="N260" s="5"/>
      <c r="O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</row>
    <row r="261" spans="1:54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L261" s="5"/>
      <c r="M261" s="5"/>
      <c r="N261" s="5"/>
      <c r="O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</row>
    <row r="262" spans="1:54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L262" s="5"/>
      <c r="M262" s="5"/>
      <c r="N262" s="5"/>
      <c r="O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</row>
    <row r="263" spans="1:54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L263" s="5"/>
      <c r="M263" s="5"/>
      <c r="N263" s="5"/>
      <c r="O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</row>
    <row r="264" spans="1:54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L264" s="5"/>
      <c r="M264" s="5"/>
      <c r="N264" s="5"/>
      <c r="O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</row>
    <row r="265" spans="1:54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L265" s="5"/>
      <c r="M265" s="5"/>
      <c r="N265" s="5"/>
      <c r="O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</row>
    <row r="266" spans="1:54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L266" s="5"/>
      <c r="M266" s="5"/>
      <c r="N266" s="5"/>
      <c r="O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</row>
    <row r="267" spans="1:54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L267" s="5"/>
      <c r="M267" s="5"/>
      <c r="N267" s="5"/>
      <c r="O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</row>
    <row r="268" spans="1:54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L268" s="5"/>
      <c r="M268" s="5"/>
      <c r="N268" s="5"/>
      <c r="O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</row>
    <row r="269" spans="1:54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L269" s="5"/>
      <c r="M269" s="5"/>
      <c r="N269" s="5"/>
      <c r="O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</row>
    <row r="270" spans="1:54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L270" s="5"/>
      <c r="M270" s="5"/>
      <c r="N270" s="5"/>
      <c r="O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</row>
    <row r="271" spans="1:54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L271" s="5"/>
      <c r="M271" s="5"/>
      <c r="N271" s="5"/>
      <c r="O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</row>
    <row r="272" spans="1:54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L272" s="5"/>
      <c r="M272" s="5"/>
      <c r="N272" s="5"/>
      <c r="O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</row>
    <row r="273" spans="1:54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L273" s="5"/>
      <c r="M273" s="5"/>
      <c r="N273" s="5"/>
      <c r="O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</row>
    <row r="274" spans="1:54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L274" s="5"/>
      <c r="M274" s="5"/>
      <c r="N274" s="5"/>
      <c r="O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</row>
    <row r="275" spans="1:54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L275" s="5"/>
      <c r="M275" s="5"/>
      <c r="N275" s="5"/>
      <c r="O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</row>
    <row r="276" spans="1:54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L276" s="5"/>
      <c r="M276" s="5"/>
      <c r="N276" s="5"/>
      <c r="O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</row>
    <row r="277" spans="1:54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L277" s="5"/>
      <c r="M277" s="5"/>
      <c r="N277" s="5"/>
      <c r="O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</row>
    <row r="278" spans="1:54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L278" s="5"/>
      <c r="M278" s="5"/>
      <c r="N278" s="5"/>
      <c r="O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</row>
    <row r="279" spans="1:54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L279" s="5"/>
      <c r="M279" s="5"/>
      <c r="N279" s="5"/>
      <c r="O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</row>
    <row r="280" spans="1:54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L280" s="5"/>
      <c r="M280" s="5"/>
      <c r="N280" s="5"/>
      <c r="O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</row>
    <row r="281" spans="1:54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L281" s="5"/>
      <c r="M281" s="5"/>
      <c r="N281" s="5"/>
      <c r="O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</row>
    <row r="282" spans="1:54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L282" s="5"/>
      <c r="M282" s="5"/>
      <c r="N282" s="5"/>
      <c r="O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</row>
    <row r="283" spans="1:54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L283" s="5"/>
      <c r="M283" s="5"/>
      <c r="N283" s="5"/>
      <c r="O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</row>
    <row r="284" spans="1:54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L284" s="5"/>
      <c r="M284" s="5"/>
      <c r="N284" s="5"/>
      <c r="O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</row>
    <row r="285" spans="1:54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L285" s="5"/>
      <c r="M285" s="5"/>
      <c r="N285" s="5"/>
      <c r="O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</row>
    <row r="286" spans="1:54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L286" s="5"/>
      <c r="M286" s="5"/>
      <c r="N286" s="5"/>
      <c r="O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</row>
    <row r="287" spans="1:54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L287" s="5"/>
      <c r="M287" s="5"/>
      <c r="N287" s="5"/>
      <c r="O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</row>
    <row r="288" spans="1:54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L288" s="5"/>
      <c r="M288" s="5"/>
      <c r="N288" s="5"/>
      <c r="O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</row>
    <row r="289" spans="1:54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L289" s="5"/>
      <c r="M289" s="5"/>
      <c r="N289" s="5"/>
      <c r="O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</row>
    <row r="290" spans="1:54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L290" s="5"/>
      <c r="M290" s="5"/>
      <c r="N290" s="5"/>
      <c r="O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</row>
    <row r="291" spans="1:54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L291" s="5"/>
      <c r="M291" s="5"/>
      <c r="N291" s="5"/>
      <c r="O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</row>
    <row r="292" spans="1:54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L292" s="5"/>
      <c r="M292" s="5"/>
      <c r="N292" s="5"/>
      <c r="O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</row>
    <row r="293" spans="1:54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L293" s="5"/>
      <c r="M293" s="5"/>
      <c r="N293" s="5"/>
      <c r="O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</row>
    <row r="294" spans="1:54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L294" s="5"/>
      <c r="M294" s="5"/>
      <c r="N294" s="5"/>
      <c r="O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</row>
    <row r="295" spans="1:54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L295" s="5"/>
      <c r="M295" s="5"/>
      <c r="N295" s="5"/>
      <c r="O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</row>
    <row r="296" spans="1:54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L296" s="5"/>
      <c r="M296" s="5"/>
      <c r="N296" s="5"/>
      <c r="O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</row>
    <row r="297" spans="1:54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L297" s="5"/>
      <c r="M297" s="5"/>
      <c r="N297" s="5"/>
      <c r="O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</row>
    <row r="298" spans="1:54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L298" s="5"/>
      <c r="M298" s="5"/>
      <c r="N298" s="5"/>
      <c r="O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</row>
    <row r="299" spans="1:54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L299" s="5"/>
      <c r="M299" s="5"/>
      <c r="N299" s="5"/>
      <c r="O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</row>
    <row r="300" spans="1:54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L300" s="5"/>
      <c r="M300" s="5"/>
      <c r="N300" s="5"/>
      <c r="O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</row>
    <row r="301" spans="1:54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L301" s="5"/>
      <c r="M301" s="5"/>
      <c r="N301" s="5"/>
      <c r="O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</row>
    <row r="302" spans="1:54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L302" s="5"/>
      <c r="M302" s="5"/>
      <c r="N302" s="5"/>
      <c r="O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</row>
    <row r="303" spans="1:54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L303" s="5"/>
      <c r="M303" s="5"/>
      <c r="N303" s="5"/>
      <c r="O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</row>
    <row r="304" spans="1:54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L304" s="5"/>
      <c r="M304" s="5"/>
      <c r="N304" s="5"/>
      <c r="O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</row>
    <row r="305" spans="1:54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L305" s="5"/>
      <c r="M305" s="5"/>
      <c r="N305" s="5"/>
      <c r="O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</row>
    <row r="306" spans="1:54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L306" s="5"/>
      <c r="M306" s="5"/>
      <c r="N306" s="5"/>
      <c r="O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</row>
    <row r="307" spans="1:54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L307" s="5"/>
      <c r="M307" s="5"/>
      <c r="N307" s="5"/>
      <c r="O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</row>
    <row r="308" spans="1:54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L308" s="5"/>
      <c r="M308" s="5"/>
      <c r="N308" s="5"/>
      <c r="O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</row>
    <row r="309" spans="1:54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L309" s="5"/>
      <c r="M309" s="5"/>
      <c r="N309" s="5"/>
      <c r="O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</row>
    <row r="310" spans="1:54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L310" s="5"/>
      <c r="M310" s="5"/>
      <c r="N310" s="5"/>
      <c r="O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</row>
    <row r="311" spans="1:54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L311" s="5"/>
      <c r="M311" s="5"/>
      <c r="N311" s="5"/>
      <c r="O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</row>
    <row r="312" spans="1:54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L312" s="5"/>
      <c r="M312" s="5"/>
      <c r="N312" s="5"/>
      <c r="O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</row>
    <row r="313" spans="1:54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L313" s="5"/>
      <c r="M313" s="5"/>
      <c r="N313" s="5"/>
      <c r="O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</row>
    <row r="314" spans="1:54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L314" s="5"/>
      <c r="M314" s="5"/>
      <c r="N314" s="5"/>
      <c r="O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</row>
    <row r="315" spans="1:54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L315" s="5"/>
      <c r="M315" s="5"/>
      <c r="N315" s="5"/>
      <c r="O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</row>
    <row r="316" spans="1:54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L316" s="5"/>
      <c r="M316" s="5"/>
      <c r="N316" s="5"/>
      <c r="O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</row>
    <row r="317" spans="1:54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L317" s="5"/>
      <c r="M317" s="5"/>
      <c r="N317" s="5"/>
      <c r="O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</row>
    <row r="318" spans="1:54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L318" s="5"/>
      <c r="M318" s="5"/>
      <c r="N318" s="5"/>
      <c r="O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</row>
    <row r="319" spans="1:54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L319" s="5"/>
      <c r="M319" s="5"/>
      <c r="N319" s="5"/>
      <c r="O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</row>
    <row r="320" spans="1:54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L320" s="5"/>
      <c r="M320" s="5"/>
      <c r="N320" s="5"/>
      <c r="O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</row>
    <row r="321" spans="1:54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L321" s="5"/>
      <c r="M321" s="5"/>
      <c r="N321" s="5"/>
      <c r="O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</row>
    <row r="322" spans="1:54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L322" s="5"/>
      <c r="M322" s="5"/>
      <c r="N322" s="5"/>
      <c r="O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</row>
    <row r="323" spans="1:54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L323" s="5"/>
      <c r="M323" s="5"/>
      <c r="N323" s="5"/>
      <c r="O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</row>
    <row r="324" spans="1:54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L324" s="5"/>
      <c r="M324" s="5"/>
      <c r="N324" s="5"/>
      <c r="O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</row>
    <row r="325" spans="1:54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L325" s="5"/>
      <c r="M325" s="5"/>
      <c r="N325" s="5"/>
      <c r="O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</row>
    <row r="326" spans="1:54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L326" s="5"/>
      <c r="M326" s="5"/>
      <c r="N326" s="5"/>
      <c r="O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</row>
    <row r="327" spans="1:54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L327" s="5"/>
      <c r="M327" s="5"/>
      <c r="N327" s="5"/>
      <c r="O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</row>
    <row r="328" spans="1:54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L328" s="5"/>
      <c r="M328" s="5"/>
      <c r="N328" s="5"/>
      <c r="O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</row>
    <row r="329" spans="1:54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L329" s="5"/>
      <c r="M329" s="5"/>
      <c r="N329" s="5"/>
      <c r="O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</row>
    <row r="330" spans="1:54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L330" s="5"/>
      <c r="M330" s="5"/>
      <c r="N330" s="5"/>
      <c r="O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</row>
    <row r="331" spans="1:54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L331" s="5"/>
      <c r="M331" s="5"/>
      <c r="N331" s="5"/>
      <c r="O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</row>
    <row r="332" spans="1:54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L332" s="5"/>
      <c r="M332" s="5"/>
      <c r="N332" s="5"/>
      <c r="O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</row>
    <row r="333" spans="1:54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L333" s="5"/>
      <c r="M333" s="5"/>
      <c r="N333" s="5"/>
      <c r="O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</row>
    <row r="334" spans="1:54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L334" s="5"/>
      <c r="M334" s="5"/>
      <c r="N334" s="5"/>
      <c r="O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</row>
    <row r="335" spans="1:54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L335" s="5"/>
      <c r="M335" s="5"/>
      <c r="N335" s="5"/>
      <c r="O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</row>
    <row r="336" spans="1:54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L336" s="5"/>
      <c r="M336" s="5"/>
      <c r="N336" s="5"/>
      <c r="O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</row>
    <row r="337" spans="1:54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L337" s="5"/>
      <c r="M337" s="5"/>
      <c r="N337" s="5"/>
      <c r="O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</row>
    <row r="338" spans="1:54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L338" s="5"/>
      <c r="M338" s="5"/>
      <c r="N338" s="5"/>
      <c r="O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</row>
    <row r="339" spans="1:54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L339" s="5"/>
      <c r="M339" s="5"/>
      <c r="N339" s="5"/>
      <c r="O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</row>
    <row r="340" spans="1:54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L340" s="5"/>
      <c r="M340" s="5"/>
      <c r="N340" s="5"/>
      <c r="O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</row>
    <row r="341" spans="1:54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L341" s="5"/>
      <c r="M341" s="5"/>
      <c r="N341" s="5"/>
      <c r="O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</row>
    <row r="342" spans="1:54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L342" s="5"/>
      <c r="M342" s="5"/>
      <c r="N342" s="5"/>
      <c r="O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</row>
    <row r="343" spans="1:54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L343" s="5"/>
      <c r="M343" s="5"/>
      <c r="N343" s="5"/>
      <c r="O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</row>
    <row r="344" spans="1:54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L344" s="5"/>
      <c r="M344" s="5"/>
      <c r="N344" s="5"/>
      <c r="O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</row>
    <row r="345" spans="1:54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L345" s="5"/>
      <c r="M345" s="5"/>
      <c r="N345" s="5"/>
      <c r="O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</row>
    <row r="346" spans="1:54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L346" s="5"/>
      <c r="M346" s="5"/>
      <c r="N346" s="5"/>
      <c r="O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</row>
    <row r="347" spans="1:54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L347" s="5"/>
      <c r="M347" s="5"/>
      <c r="N347" s="5"/>
      <c r="O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</row>
    <row r="348" spans="1:54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L348" s="5"/>
      <c r="M348" s="5"/>
      <c r="N348" s="5"/>
      <c r="O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</row>
    <row r="349" spans="1:54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L349" s="5"/>
      <c r="M349" s="5"/>
      <c r="N349" s="5"/>
      <c r="O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</row>
    <row r="350" spans="1:54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L350" s="5"/>
      <c r="M350" s="5"/>
      <c r="N350" s="5"/>
      <c r="O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</row>
    <row r="351" spans="1:54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L351" s="5"/>
      <c r="M351" s="5"/>
      <c r="N351" s="5"/>
      <c r="O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</row>
    <row r="352" spans="1:54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L352" s="5"/>
      <c r="M352" s="5"/>
      <c r="N352" s="5"/>
      <c r="O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</row>
    <row r="353" spans="1:54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L353" s="5"/>
      <c r="M353" s="5"/>
      <c r="N353" s="5"/>
      <c r="O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</row>
    <row r="354" spans="1:54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L354" s="5"/>
      <c r="M354" s="5"/>
      <c r="N354" s="5"/>
      <c r="O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</row>
    <row r="355" spans="1:54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L355" s="5"/>
      <c r="M355" s="5"/>
      <c r="N355" s="5"/>
      <c r="O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</row>
    <row r="356" spans="1:54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L356" s="5"/>
      <c r="M356" s="5"/>
      <c r="N356" s="5"/>
      <c r="O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</row>
    <row r="357" spans="1:54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L357" s="5"/>
      <c r="M357" s="5"/>
      <c r="N357" s="5"/>
      <c r="O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</row>
    <row r="358" spans="1:54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L358" s="5"/>
      <c r="M358" s="5"/>
      <c r="N358" s="5"/>
      <c r="O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</row>
    <row r="359" spans="1:54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L359" s="5"/>
      <c r="M359" s="5"/>
      <c r="N359" s="5"/>
      <c r="O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</row>
    <row r="360" spans="1:54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L360" s="5"/>
      <c r="M360" s="5"/>
      <c r="N360" s="5"/>
      <c r="O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</row>
    <row r="361" spans="1:54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L361" s="5"/>
      <c r="M361" s="5"/>
      <c r="N361" s="5"/>
      <c r="O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</row>
    <row r="362" spans="1:54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L362" s="5"/>
      <c r="M362" s="5"/>
      <c r="N362" s="5"/>
      <c r="O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</row>
    <row r="363" spans="1:54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L363" s="5"/>
      <c r="M363" s="5"/>
      <c r="N363" s="5"/>
      <c r="O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</row>
    <row r="364" spans="1:54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L364" s="5"/>
      <c r="M364" s="5"/>
      <c r="N364" s="5"/>
      <c r="O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</row>
    <row r="365" spans="1:54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L365" s="5"/>
      <c r="M365" s="5"/>
      <c r="N365" s="5"/>
      <c r="O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</row>
    <row r="366" spans="1:54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L366" s="5"/>
      <c r="M366" s="5"/>
      <c r="N366" s="5"/>
      <c r="O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</row>
    <row r="367" spans="1:54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L367" s="5"/>
      <c r="M367" s="5"/>
      <c r="N367" s="5"/>
      <c r="O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</row>
    <row r="368" spans="1:54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L368" s="5"/>
      <c r="M368" s="5"/>
      <c r="N368" s="5"/>
      <c r="O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</row>
    <row r="369" spans="1:54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L369" s="5"/>
      <c r="M369" s="5"/>
      <c r="N369" s="5"/>
      <c r="O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</row>
    <row r="370" spans="1:54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L370" s="5"/>
      <c r="M370" s="5"/>
      <c r="N370" s="5"/>
      <c r="O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</row>
    <row r="371" spans="1:54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L371" s="5"/>
      <c r="M371" s="5"/>
      <c r="N371" s="5"/>
      <c r="O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</row>
    <row r="372" spans="1:54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L372" s="5"/>
      <c r="M372" s="5"/>
      <c r="N372" s="5"/>
      <c r="O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</row>
    <row r="373" spans="1:54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L373" s="5"/>
      <c r="M373" s="5"/>
      <c r="N373" s="5"/>
      <c r="O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</row>
    <row r="374" spans="1:54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L374" s="5"/>
      <c r="M374" s="5"/>
      <c r="N374" s="5"/>
      <c r="O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</row>
    <row r="375" spans="1:54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L375" s="5"/>
      <c r="M375" s="5"/>
      <c r="N375" s="5"/>
      <c r="O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</row>
    <row r="376" spans="1:54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L376" s="5"/>
      <c r="M376" s="5"/>
      <c r="N376" s="5"/>
      <c r="O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</row>
    <row r="377" spans="1:54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L377" s="5"/>
      <c r="M377" s="5"/>
      <c r="N377" s="5"/>
      <c r="O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</row>
    <row r="378" spans="1:54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L378" s="5"/>
      <c r="M378" s="5"/>
      <c r="N378" s="5"/>
      <c r="O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</row>
    <row r="379" spans="1:54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L379" s="5"/>
      <c r="M379" s="5"/>
      <c r="N379" s="5"/>
      <c r="O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</row>
    <row r="380" spans="1:54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L380" s="5"/>
      <c r="M380" s="5"/>
      <c r="N380" s="5"/>
      <c r="O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</row>
    <row r="381" spans="1:54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L381" s="5"/>
      <c r="M381" s="5"/>
      <c r="N381" s="5"/>
      <c r="O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</row>
    <row r="382" spans="1:54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L382" s="5"/>
      <c r="M382" s="5"/>
      <c r="N382" s="5"/>
      <c r="O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</row>
    <row r="383" spans="1:54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L383" s="5"/>
      <c r="M383" s="5"/>
      <c r="N383" s="5"/>
      <c r="O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</row>
    <row r="384" spans="1:54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L384" s="5"/>
      <c r="M384" s="5"/>
      <c r="N384" s="5"/>
      <c r="O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</row>
    <row r="385" spans="1:54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L385" s="5"/>
      <c r="M385" s="5"/>
      <c r="N385" s="5"/>
      <c r="O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</row>
    <row r="386" spans="1:54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L386" s="5"/>
      <c r="M386" s="5"/>
      <c r="N386" s="5"/>
      <c r="O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</row>
    <row r="387" spans="1:54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L387" s="5"/>
      <c r="M387" s="5"/>
      <c r="N387" s="5"/>
      <c r="O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</row>
    <row r="388" spans="1:54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L388" s="5"/>
      <c r="M388" s="5"/>
      <c r="N388" s="5"/>
      <c r="O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</row>
    <row r="389" spans="1:54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L389" s="5"/>
      <c r="M389" s="5"/>
      <c r="N389" s="5"/>
      <c r="O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</row>
    <row r="390" spans="1:54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L390" s="5"/>
      <c r="M390" s="5"/>
      <c r="N390" s="5"/>
      <c r="O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</row>
    <row r="391" spans="1:54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L391" s="5"/>
      <c r="M391" s="5"/>
      <c r="N391" s="5"/>
      <c r="O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</row>
    <row r="392" spans="1:54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L392" s="5"/>
      <c r="M392" s="5"/>
      <c r="N392" s="5"/>
      <c r="O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</row>
    <row r="393" spans="1:54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L393" s="5"/>
      <c r="M393" s="5"/>
      <c r="N393" s="5"/>
      <c r="O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</row>
    <row r="394" spans="1:54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L394" s="5"/>
      <c r="M394" s="5"/>
      <c r="N394" s="5"/>
      <c r="O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</row>
    <row r="395" spans="1:54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L395" s="5"/>
      <c r="M395" s="5"/>
      <c r="N395" s="5"/>
      <c r="O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</row>
    <row r="396" spans="1:54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L396" s="5"/>
      <c r="M396" s="5"/>
      <c r="N396" s="5"/>
      <c r="O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</row>
    <row r="397" spans="1:54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L397" s="5"/>
      <c r="M397" s="5"/>
      <c r="N397" s="5"/>
      <c r="O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</row>
    <row r="398" spans="1:54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L398" s="5"/>
      <c r="M398" s="5"/>
      <c r="N398" s="5"/>
      <c r="O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</row>
    <row r="399" spans="1:54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L399" s="5"/>
      <c r="M399" s="5"/>
      <c r="N399" s="5"/>
      <c r="O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</row>
    <row r="400" spans="1:54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L400" s="5"/>
      <c r="M400" s="5"/>
      <c r="N400" s="5"/>
      <c r="O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</row>
    <row r="401" spans="1:54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L401" s="5"/>
      <c r="M401" s="5"/>
      <c r="N401" s="5"/>
      <c r="O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</row>
    <row r="402" spans="1:54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L402" s="5"/>
      <c r="M402" s="5"/>
      <c r="N402" s="5"/>
      <c r="O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</row>
    <row r="403" spans="1:54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L403" s="5"/>
      <c r="M403" s="5"/>
      <c r="N403" s="5"/>
      <c r="O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</row>
    <row r="404" spans="1:54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L404" s="5"/>
      <c r="M404" s="5"/>
      <c r="N404" s="5"/>
      <c r="O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</row>
    <row r="405" spans="1:54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L405" s="5"/>
      <c r="M405" s="5"/>
      <c r="N405" s="5"/>
      <c r="O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</row>
    <row r="406" spans="1:54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L406" s="5"/>
      <c r="M406" s="5"/>
      <c r="N406" s="5"/>
      <c r="O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</row>
    <row r="407" spans="1:54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L407" s="5"/>
      <c r="M407" s="5"/>
      <c r="N407" s="5"/>
      <c r="O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</row>
    <row r="408" spans="1:54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L408" s="5"/>
      <c r="M408" s="5"/>
      <c r="N408" s="5"/>
      <c r="O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</row>
    <row r="409" spans="1:54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L409" s="5"/>
      <c r="M409" s="5"/>
      <c r="N409" s="5"/>
      <c r="O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</row>
    <row r="410" spans="1:54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L410" s="5"/>
      <c r="M410" s="5"/>
      <c r="N410" s="5"/>
      <c r="O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</row>
    <row r="411" spans="1:54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L411" s="5"/>
      <c r="M411" s="5"/>
      <c r="N411" s="5"/>
      <c r="O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</row>
    <row r="412" spans="1:54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L412" s="5"/>
      <c r="M412" s="5"/>
      <c r="N412" s="5"/>
      <c r="O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</row>
    <row r="413" spans="1:54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L413" s="5"/>
      <c r="M413" s="5"/>
      <c r="N413" s="5"/>
      <c r="O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</row>
    <row r="414" spans="1:54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L414" s="5"/>
      <c r="M414" s="5"/>
      <c r="N414" s="5"/>
      <c r="O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</row>
    <row r="415" spans="1:54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L415" s="5"/>
      <c r="M415" s="5"/>
      <c r="N415" s="5"/>
      <c r="O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</row>
    <row r="416" spans="1:54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L416" s="5"/>
      <c r="M416" s="5"/>
      <c r="N416" s="5"/>
      <c r="O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</row>
    <row r="417" spans="1:54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L417" s="5"/>
      <c r="M417" s="5"/>
      <c r="N417" s="5"/>
      <c r="O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</row>
    <row r="418" spans="1:54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L418" s="5"/>
      <c r="M418" s="5"/>
      <c r="N418" s="5"/>
      <c r="O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</row>
    <row r="419" spans="1:54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L419" s="5"/>
      <c r="M419" s="5"/>
      <c r="N419" s="5"/>
      <c r="O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</row>
    <row r="420" spans="1:54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L420" s="5"/>
      <c r="M420" s="5"/>
      <c r="N420" s="5"/>
      <c r="O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</row>
    <row r="421" spans="1:54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L421" s="5"/>
      <c r="M421" s="5"/>
      <c r="N421" s="5"/>
      <c r="O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</row>
    <row r="422" spans="1:54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L422" s="5"/>
      <c r="M422" s="5"/>
      <c r="N422" s="5"/>
      <c r="O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</row>
    <row r="423" spans="1:54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L423" s="5"/>
      <c r="M423" s="5"/>
      <c r="N423" s="5"/>
      <c r="O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</row>
    <row r="424" spans="1:54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L424" s="5"/>
      <c r="M424" s="5"/>
      <c r="N424" s="5"/>
      <c r="O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</row>
  </sheetData>
  <hyperlinks>
    <hyperlink ref="P25" r:id="rId1"/>
    <hyperlink ref="P31" r:id="rId2"/>
    <hyperlink ref="P32" r:id="rId3"/>
    <hyperlink ref="P33" r:id="rId4"/>
    <hyperlink ref="P34" r:id="rId5"/>
    <hyperlink ref="P35" r:id="rId6"/>
  </hyperlinks>
  <pageMargins left="0.7" right="0.7" top="0.75" bottom="0.75" header="0.3" footer="0.3"/>
  <pageSetup orientation="portrait" horizontalDpi="0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Emerging Tech</vt:lpstr>
      <vt:lpstr>Baseline Tech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McCowan</dc:creator>
  <cp:lastModifiedBy>Valerie Eacret</cp:lastModifiedBy>
  <dcterms:created xsi:type="dcterms:W3CDTF">2015-08-28T14:10:49Z</dcterms:created>
  <dcterms:modified xsi:type="dcterms:W3CDTF">2016-05-26T00:28:58Z</dcterms:modified>
</cp:coreProperties>
</file>